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WAMO\New Settlement Requests from 7-14-21\"/>
    </mc:Choice>
  </mc:AlternateContent>
  <xr:revisionPtr revIDLastSave="0" documentId="13_ncr:1_{44A7B8C0-1E3E-4ADA-9B68-A7D237B9DA9F}" xr6:coauthVersionLast="47" xr6:coauthVersionMax="47" xr10:uidLastSave="{00000000-0000-0000-0000-000000000000}"/>
  <bookViews>
    <workbookView xWindow="-120" yWindow="-120" windowWidth="29040" windowHeight="17640" xr2:uid="{3A9F2E1C-7CD1-4F70-BD71-7FA1F810A5A4}"/>
  </bookViews>
  <sheets>
    <sheet name="Calculator" sheetId="1" r:id="rId1"/>
    <sheet name="LE Table" sheetId="4" r:id="rId2"/>
    <sheet name="INSTRUCTIO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62" i="1" l="1"/>
  <c r="T62" i="1" s="1"/>
  <c r="AH62" i="1" s="1"/>
  <c r="AD62" i="1"/>
  <c r="AC62" i="1"/>
  <c r="D62" i="1"/>
  <c r="F62" i="1" s="1"/>
  <c r="AE61" i="1"/>
  <c r="T61" i="1" s="1"/>
  <c r="AH61" i="1" s="1"/>
  <c r="AC61" i="1"/>
  <c r="AD61" i="1" s="1"/>
  <c r="D61" i="1"/>
  <c r="F61" i="1" s="1"/>
  <c r="AE60" i="1"/>
  <c r="T60" i="1" s="1"/>
  <c r="AH60" i="1" s="1"/>
  <c r="AC60" i="1"/>
  <c r="AD60" i="1" s="1"/>
  <c r="D60" i="1"/>
  <c r="F60" i="1" s="1"/>
  <c r="AE59" i="1"/>
  <c r="T59" i="1" s="1"/>
  <c r="AH59" i="1" s="1"/>
  <c r="AC59" i="1"/>
  <c r="AD59" i="1" s="1"/>
  <c r="AF59" i="1" s="1"/>
  <c r="AG59" i="1" s="1"/>
  <c r="D59" i="1"/>
  <c r="F59" i="1" s="1"/>
  <c r="AE58" i="1"/>
  <c r="T58" i="1" s="1"/>
  <c r="AH58" i="1" s="1"/>
  <c r="AC58" i="1"/>
  <c r="AD58" i="1" s="1"/>
  <c r="D58" i="1"/>
  <c r="F58" i="1" s="1"/>
  <c r="AE57" i="1"/>
  <c r="T57" i="1" s="1"/>
  <c r="AH57" i="1" s="1"/>
  <c r="AC57" i="1"/>
  <c r="AD57" i="1" s="1"/>
  <c r="D57" i="1"/>
  <c r="F57" i="1" s="1"/>
  <c r="AE56" i="1"/>
  <c r="T56" i="1" s="1"/>
  <c r="AH56" i="1" s="1"/>
  <c r="AC56" i="1"/>
  <c r="AD56" i="1" s="1"/>
  <c r="D56" i="1"/>
  <c r="F56" i="1" s="1"/>
  <c r="AE55" i="1"/>
  <c r="T55" i="1" s="1"/>
  <c r="AH55" i="1" s="1"/>
  <c r="AC55" i="1"/>
  <c r="AD55" i="1" s="1"/>
  <c r="D55" i="1"/>
  <c r="F55" i="1" s="1"/>
  <c r="AE54" i="1"/>
  <c r="T54" i="1" s="1"/>
  <c r="AH54" i="1" s="1"/>
  <c r="AC54" i="1"/>
  <c r="AD54" i="1" s="1"/>
  <c r="D54" i="1"/>
  <c r="F54" i="1" s="1"/>
  <c r="AE53" i="1"/>
  <c r="T53" i="1" s="1"/>
  <c r="AH53" i="1" s="1"/>
  <c r="AC53" i="1"/>
  <c r="AD53" i="1" s="1"/>
  <c r="D53" i="1"/>
  <c r="F53" i="1" s="1"/>
  <c r="AE52" i="1"/>
  <c r="T52" i="1" s="1"/>
  <c r="AH52" i="1" s="1"/>
  <c r="AC52" i="1"/>
  <c r="AD52" i="1" s="1"/>
  <c r="D52" i="1"/>
  <c r="F52" i="1" s="1"/>
  <c r="AE51" i="1"/>
  <c r="T51" i="1" s="1"/>
  <c r="AH51" i="1" s="1"/>
  <c r="AC51" i="1"/>
  <c r="AD51" i="1" s="1"/>
  <c r="D51" i="1"/>
  <c r="F51" i="1" s="1"/>
  <c r="AE50" i="1"/>
  <c r="T50" i="1" s="1"/>
  <c r="AH50" i="1" s="1"/>
  <c r="AC50" i="1"/>
  <c r="AD50" i="1" s="1"/>
  <c r="D50" i="1"/>
  <c r="F50" i="1" s="1"/>
  <c r="AE49" i="1"/>
  <c r="T49" i="1" s="1"/>
  <c r="AH49" i="1" s="1"/>
  <c r="AC49" i="1"/>
  <c r="AD49" i="1" s="1"/>
  <c r="D49" i="1"/>
  <c r="F49" i="1" s="1"/>
  <c r="AE48" i="1"/>
  <c r="T48" i="1" s="1"/>
  <c r="AH48" i="1" s="1"/>
  <c r="AC48" i="1"/>
  <c r="AD48" i="1" s="1"/>
  <c r="D48" i="1"/>
  <c r="F48" i="1" s="1"/>
  <c r="AE47" i="1"/>
  <c r="T47" i="1" s="1"/>
  <c r="AH47" i="1" s="1"/>
  <c r="AC47" i="1"/>
  <c r="AD47" i="1" s="1"/>
  <c r="D47" i="1"/>
  <c r="F47" i="1" s="1"/>
  <c r="AE46" i="1"/>
  <c r="T46" i="1" s="1"/>
  <c r="AH46" i="1" s="1"/>
  <c r="AC46" i="1"/>
  <c r="AD46" i="1" s="1"/>
  <c r="D46" i="1"/>
  <c r="F46" i="1" s="1"/>
  <c r="AE45" i="1"/>
  <c r="AC45" i="1"/>
  <c r="AD45" i="1" s="1"/>
  <c r="D45" i="1"/>
  <c r="F45" i="1" s="1"/>
  <c r="AE44" i="1"/>
  <c r="T44" i="1" s="1"/>
  <c r="AH44" i="1" s="1"/>
  <c r="AC44" i="1"/>
  <c r="AD44" i="1" s="1"/>
  <c r="D44" i="1"/>
  <c r="F44" i="1" s="1"/>
  <c r="AE43" i="1"/>
  <c r="T43" i="1" s="1"/>
  <c r="AH43" i="1" s="1"/>
  <c r="AC43" i="1"/>
  <c r="AD43" i="1" s="1"/>
  <c r="D43" i="1"/>
  <c r="F43" i="1" s="1"/>
  <c r="AE42" i="1"/>
  <c r="T42" i="1" s="1"/>
  <c r="AH42" i="1" s="1"/>
  <c r="AC42" i="1"/>
  <c r="AD42" i="1" s="1"/>
  <c r="D42" i="1"/>
  <c r="F42" i="1" s="1"/>
  <c r="AE41" i="1"/>
  <c r="T41" i="1" s="1"/>
  <c r="AH41" i="1" s="1"/>
  <c r="AC41" i="1"/>
  <c r="AD41" i="1" s="1"/>
  <c r="D41" i="1"/>
  <c r="F41" i="1" s="1"/>
  <c r="AE40" i="1"/>
  <c r="AC40" i="1"/>
  <c r="AD40" i="1" s="1"/>
  <c r="D40" i="1"/>
  <c r="F40" i="1" s="1"/>
  <c r="AE39" i="1"/>
  <c r="T39" i="1" s="1"/>
  <c r="AH39" i="1" s="1"/>
  <c r="AC39" i="1"/>
  <c r="AD39" i="1" s="1"/>
  <c r="D39" i="1"/>
  <c r="F39" i="1" s="1"/>
  <c r="AE38" i="1"/>
  <c r="T38" i="1" s="1"/>
  <c r="AH38" i="1" s="1"/>
  <c r="AC38" i="1"/>
  <c r="AD38" i="1" s="1"/>
  <c r="D38" i="1"/>
  <c r="F38" i="1" s="1"/>
  <c r="AE37" i="1"/>
  <c r="AC37" i="1"/>
  <c r="AD37" i="1" s="1"/>
  <c r="D37" i="1"/>
  <c r="F37" i="1" s="1"/>
  <c r="AE36" i="1"/>
  <c r="T36" i="1" s="1"/>
  <c r="AH36" i="1" s="1"/>
  <c r="AC36" i="1"/>
  <c r="AD36" i="1" s="1"/>
  <c r="D36" i="1"/>
  <c r="F36" i="1" s="1"/>
  <c r="AE35" i="1"/>
  <c r="T35" i="1" s="1"/>
  <c r="AH35" i="1" s="1"/>
  <c r="AC35" i="1"/>
  <c r="AD35" i="1" s="1"/>
  <c r="D35" i="1"/>
  <c r="F35" i="1" s="1"/>
  <c r="AE34" i="1"/>
  <c r="T34" i="1" s="1"/>
  <c r="AH34" i="1" s="1"/>
  <c r="AC34" i="1"/>
  <c r="AD34" i="1" s="1"/>
  <c r="D34" i="1"/>
  <c r="F34" i="1" s="1"/>
  <c r="AE33" i="1"/>
  <c r="T33" i="1" s="1"/>
  <c r="AH33" i="1" s="1"/>
  <c r="AC33" i="1"/>
  <c r="AD33" i="1" s="1"/>
  <c r="D33" i="1"/>
  <c r="F33" i="1" s="1"/>
  <c r="AE32" i="1"/>
  <c r="AC32" i="1"/>
  <c r="AD32" i="1" s="1"/>
  <c r="D32" i="1"/>
  <c r="F32" i="1" s="1"/>
  <c r="AE31" i="1"/>
  <c r="T31" i="1" s="1"/>
  <c r="AH31" i="1" s="1"/>
  <c r="AC31" i="1"/>
  <c r="AD31" i="1" s="1"/>
  <c r="D31" i="1"/>
  <c r="F31" i="1" s="1"/>
  <c r="AE30" i="1"/>
  <c r="T30" i="1" s="1"/>
  <c r="AH30" i="1" s="1"/>
  <c r="AC30" i="1"/>
  <c r="AD30" i="1" s="1"/>
  <c r="D30" i="1"/>
  <c r="F30" i="1" s="1"/>
  <c r="AE29" i="1"/>
  <c r="T29" i="1" s="1"/>
  <c r="AH29" i="1" s="1"/>
  <c r="AC29" i="1"/>
  <c r="AD29" i="1" s="1"/>
  <c r="D29" i="1"/>
  <c r="F29" i="1" s="1"/>
  <c r="AE28" i="1"/>
  <c r="T28" i="1" s="1"/>
  <c r="AH28" i="1" s="1"/>
  <c r="AC28" i="1"/>
  <c r="AD28" i="1" s="1"/>
  <c r="D28" i="1"/>
  <c r="F28" i="1" s="1"/>
  <c r="AE27" i="1"/>
  <c r="T27" i="1" s="1"/>
  <c r="AH27" i="1" s="1"/>
  <c r="AC27" i="1"/>
  <c r="AD27" i="1" s="1"/>
  <c r="D27" i="1"/>
  <c r="F27" i="1" s="1"/>
  <c r="AE26" i="1"/>
  <c r="T26" i="1" s="1"/>
  <c r="AH26" i="1" s="1"/>
  <c r="AC26" i="1"/>
  <c r="AD26" i="1" s="1"/>
  <c r="D26" i="1"/>
  <c r="F26" i="1" s="1"/>
  <c r="AE25" i="1"/>
  <c r="T25" i="1" s="1"/>
  <c r="AH25" i="1" s="1"/>
  <c r="AC25" i="1"/>
  <c r="AD25" i="1" s="1"/>
  <c r="D25" i="1"/>
  <c r="F25" i="1" s="1"/>
  <c r="AE24" i="1"/>
  <c r="AC24" i="1"/>
  <c r="AD24" i="1" s="1"/>
  <c r="D24" i="1"/>
  <c r="F24" i="1" s="1"/>
  <c r="AE23" i="1"/>
  <c r="T23" i="1" s="1"/>
  <c r="AH23" i="1" s="1"/>
  <c r="AC23" i="1"/>
  <c r="AD23" i="1" s="1"/>
  <c r="D23" i="1"/>
  <c r="F23" i="1" s="1"/>
  <c r="AE22" i="1"/>
  <c r="T22" i="1" s="1"/>
  <c r="AH22" i="1" s="1"/>
  <c r="AC22" i="1"/>
  <c r="AD22" i="1" s="1"/>
  <c r="D22" i="1"/>
  <c r="F22" i="1" s="1"/>
  <c r="AE21" i="1"/>
  <c r="T21" i="1" s="1"/>
  <c r="AH21" i="1" s="1"/>
  <c r="AC21" i="1"/>
  <c r="AD21" i="1" s="1"/>
  <c r="D21" i="1"/>
  <c r="F21" i="1" s="1"/>
  <c r="AE20" i="1"/>
  <c r="T20" i="1" s="1"/>
  <c r="AH20" i="1" s="1"/>
  <c r="AC20" i="1"/>
  <c r="AD20" i="1" s="1"/>
  <c r="D20" i="1"/>
  <c r="F20" i="1" s="1"/>
  <c r="AE19" i="1"/>
  <c r="T19" i="1" s="1"/>
  <c r="AH19" i="1" s="1"/>
  <c r="AC19" i="1"/>
  <c r="AD19" i="1" s="1"/>
  <c r="D19" i="1"/>
  <c r="F19" i="1" s="1"/>
  <c r="AE18" i="1"/>
  <c r="T18" i="1" s="1"/>
  <c r="AH18" i="1" s="1"/>
  <c r="AC18" i="1"/>
  <c r="AD18" i="1" s="1"/>
  <c r="D18" i="1"/>
  <c r="F18" i="1" s="1"/>
  <c r="AE17" i="1"/>
  <c r="T17" i="1" s="1"/>
  <c r="AH17" i="1" s="1"/>
  <c r="AC17" i="1"/>
  <c r="AD17" i="1" s="1"/>
  <c r="D17" i="1"/>
  <c r="F17" i="1" s="1"/>
  <c r="AE16" i="1"/>
  <c r="T16" i="1" s="1"/>
  <c r="AH16" i="1" s="1"/>
  <c r="AC16" i="1"/>
  <c r="AD16" i="1" s="1"/>
  <c r="D16" i="1"/>
  <c r="F16" i="1" s="1"/>
  <c r="AE15" i="1"/>
  <c r="T15" i="1" s="1"/>
  <c r="AH15" i="1" s="1"/>
  <c r="AC15" i="1"/>
  <c r="AD15" i="1" s="1"/>
  <c r="D15" i="1"/>
  <c r="F15" i="1" s="1"/>
  <c r="AE14" i="1"/>
  <c r="T14" i="1" s="1"/>
  <c r="AH14" i="1" s="1"/>
  <c r="AC14" i="1"/>
  <c r="AD14" i="1" s="1"/>
  <c r="D14" i="1"/>
  <c r="F14" i="1" s="1"/>
  <c r="AE13" i="1"/>
  <c r="T13" i="1" s="1"/>
  <c r="AH13" i="1" s="1"/>
  <c r="AC13" i="1"/>
  <c r="AD13" i="1" s="1"/>
  <c r="D13" i="1"/>
  <c r="F13" i="1" s="1"/>
  <c r="AE12" i="1"/>
  <c r="T12" i="1" s="1"/>
  <c r="AH12" i="1" s="1"/>
  <c r="AC12" i="1"/>
  <c r="AD12" i="1" s="1"/>
  <c r="D12" i="1"/>
  <c r="F12" i="1" s="1"/>
  <c r="AE11" i="1"/>
  <c r="T11" i="1" s="1"/>
  <c r="AH11" i="1" s="1"/>
  <c r="AD11" i="1"/>
  <c r="AC11" i="1"/>
  <c r="D11" i="1"/>
  <c r="F11" i="1" s="1"/>
  <c r="AE10" i="1"/>
  <c r="T10" i="1" s="1"/>
  <c r="AH10" i="1" s="1"/>
  <c r="AC10" i="1"/>
  <c r="AD10" i="1" s="1"/>
  <c r="D10" i="1"/>
  <c r="F10" i="1" s="1"/>
  <c r="AE9" i="1"/>
  <c r="T9" i="1" s="1"/>
  <c r="AH9" i="1" s="1"/>
  <c r="AC9" i="1"/>
  <c r="AD9" i="1" s="1"/>
  <c r="D9" i="1"/>
  <c r="F9" i="1" s="1"/>
  <c r="AE8" i="1"/>
  <c r="T8" i="1" s="1"/>
  <c r="AH8" i="1" s="1"/>
  <c r="AC8" i="1"/>
  <c r="AD8" i="1" s="1"/>
  <c r="D8" i="1"/>
  <c r="F8" i="1" s="1"/>
  <c r="AE7" i="1"/>
  <c r="T7" i="1" s="1"/>
  <c r="AH7" i="1" s="1"/>
  <c r="AC7" i="1"/>
  <c r="AD7" i="1" s="1"/>
  <c r="D7" i="1"/>
  <c r="F7" i="1" s="1"/>
  <c r="AE6" i="1"/>
  <c r="T6" i="1" s="1"/>
  <c r="AH6" i="1" s="1"/>
  <c r="AC6" i="1"/>
  <c r="AD6" i="1" s="1"/>
  <c r="D6" i="1"/>
  <c r="F6" i="1" s="1"/>
  <c r="AE5" i="1"/>
  <c r="T5" i="1" s="1"/>
  <c r="AH5" i="1" s="1"/>
  <c r="AC5" i="1"/>
  <c r="AD5" i="1" s="1"/>
  <c r="D5" i="1"/>
  <c r="F5" i="1" s="1"/>
  <c r="AC4" i="1"/>
  <c r="AD4" i="1" s="1"/>
  <c r="D4" i="1"/>
  <c r="F4" i="1" s="1"/>
  <c r="AE4" i="1" s="1"/>
  <c r="T4" i="1" s="1"/>
  <c r="AH4" i="1" s="1"/>
  <c r="AC3" i="1"/>
  <c r="AD3" i="1" s="1"/>
  <c r="D3" i="1"/>
  <c r="F3" i="1" s="1"/>
  <c r="AE3" i="1" s="1"/>
  <c r="T3" i="1" s="1"/>
  <c r="AH3" i="1" s="1"/>
  <c r="AF53" i="1" l="1"/>
  <c r="AG53" i="1" s="1"/>
  <c r="AI53" i="1" s="1"/>
  <c r="AF61" i="1"/>
  <c r="AG61" i="1" s="1"/>
  <c r="AI61" i="1" s="1"/>
  <c r="AF25" i="1"/>
  <c r="AG25" i="1" s="1"/>
  <c r="AF41" i="1"/>
  <c r="AG41" i="1" s="1"/>
  <c r="AF39" i="1"/>
  <c r="AG39" i="1" s="1"/>
  <c r="AI39" i="1" s="1"/>
  <c r="AF48" i="1"/>
  <c r="AG48" i="1" s="1"/>
  <c r="AI48" i="1" s="1"/>
  <c r="AF24" i="1"/>
  <c r="AG24" i="1" s="1"/>
  <c r="AF32" i="1"/>
  <c r="AG32" i="1" s="1"/>
  <c r="AF40" i="1"/>
  <c r="AG40" i="1" s="1"/>
  <c r="AF57" i="1"/>
  <c r="AG57" i="1" s="1"/>
  <c r="AI57" i="1" s="1"/>
  <c r="AF37" i="1"/>
  <c r="AG37" i="1" s="1"/>
  <c r="AF45" i="1"/>
  <c r="AG45" i="1" s="1"/>
  <c r="T45" i="1"/>
  <c r="AH45" i="1" s="1"/>
  <c r="AF36" i="1"/>
  <c r="AG36" i="1" s="1"/>
  <c r="AI36" i="1" s="1"/>
  <c r="AF16" i="1"/>
  <c r="AG16" i="1" s="1"/>
  <c r="AI16" i="1" s="1"/>
  <c r="AF46" i="1"/>
  <c r="AG46" i="1" s="1"/>
  <c r="AI46" i="1" s="1"/>
  <c r="AF50" i="1"/>
  <c r="AG50" i="1" s="1"/>
  <c r="AI50" i="1" s="1"/>
  <c r="AF20" i="1"/>
  <c r="AG20" i="1" s="1"/>
  <c r="AI20" i="1" s="1"/>
  <c r="AF4" i="1"/>
  <c r="AG4" i="1" s="1"/>
  <c r="AI4" i="1" s="1"/>
  <c r="AF19" i="1"/>
  <c r="AG19" i="1" s="1"/>
  <c r="AI19" i="1" s="1"/>
  <c r="AF38" i="1"/>
  <c r="AG38" i="1" s="1"/>
  <c r="AI38" i="1" s="1"/>
  <c r="T40" i="1"/>
  <c r="AH40" i="1" s="1"/>
  <c r="AF29" i="1"/>
  <c r="AG29" i="1" s="1"/>
  <c r="AI29" i="1" s="1"/>
  <c r="AF14" i="1"/>
  <c r="AG14" i="1" s="1"/>
  <c r="AI14" i="1" s="1"/>
  <c r="AF27" i="1"/>
  <c r="AG27" i="1" s="1"/>
  <c r="AI27" i="1" s="1"/>
  <c r="AF28" i="1"/>
  <c r="AG28" i="1" s="1"/>
  <c r="AI28" i="1" s="1"/>
  <c r="T32" i="1"/>
  <c r="AH32" i="1" s="1"/>
  <c r="AF33" i="1"/>
  <c r="AG33" i="1" s="1"/>
  <c r="AI33" i="1" s="1"/>
  <c r="AF35" i="1"/>
  <c r="AG35" i="1" s="1"/>
  <c r="AI35" i="1" s="1"/>
  <c r="T37" i="1"/>
  <c r="AH37" i="1" s="1"/>
  <c r="AF26" i="1"/>
  <c r="AG26" i="1" s="1"/>
  <c r="AI26" i="1" s="1"/>
  <c r="AF47" i="1"/>
  <c r="AG47" i="1" s="1"/>
  <c r="AI47" i="1" s="1"/>
  <c r="AF55" i="1"/>
  <c r="AG55" i="1" s="1"/>
  <c r="AI55" i="1" s="1"/>
  <c r="AF15" i="1"/>
  <c r="AG15" i="1" s="1"/>
  <c r="AI15" i="1" s="1"/>
  <c r="AF18" i="1"/>
  <c r="AG18" i="1" s="1"/>
  <c r="AI18" i="1" s="1"/>
  <c r="AF44" i="1"/>
  <c r="AG44" i="1" s="1"/>
  <c r="AI44" i="1" s="1"/>
  <c r="AF6" i="1"/>
  <c r="AG6" i="1" s="1"/>
  <c r="AI6" i="1" s="1"/>
  <c r="AF8" i="1"/>
  <c r="AG8" i="1" s="1"/>
  <c r="AI8" i="1" s="1"/>
  <c r="T24" i="1"/>
  <c r="AH24" i="1" s="1"/>
  <c r="AI25" i="1"/>
  <c r="AF7" i="1"/>
  <c r="AG7" i="1" s="1"/>
  <c r="AI7" i="1" s="1"/>
  <c r="AF10" i="1"/>
  <c r="AG10" i="1" s="1"/>
  <c r="AI10" i="1" s="1"/>
  <c r="AF13" i="1"/>
  <c r="AG13" i="1" s="1"/>
  <c r="AI13" i="1" s="1"/>
  <c r="AF17" i="1"/>
  <c r="AG17" i="1" s="1"/>
  <c r="AI17" i="1" s="1"/>
  <c r="AF21" i="1"/>
  <c r="AG21" i="1" s="1"/>
  <c r="AI21" i="1" s="1"/>
  <c r="AF31" i="1"/>
  <c r="AG31" i="1" s="1"/>
  <c r="AI31" i="1" s="1"/>
  <c r="AF42" i="1"/>
  <c r="AG42" i="1" s="1"/>
  <c r="AI42" i="1" s="1"/>
  <c r="AF3" i="1"/>
  <c r="AG3" i="1" s="1"/>
  <c r="AI3" i="1" s="1"/>
  <c r="AF9" i="1"/>
  <c r="AG9" i="1" s="1"/>
  <c r="AI9" i="1" s="1"/>
  <c r="AF12" i="1"/>
  <c r="AG12" i="1" s="1"/>
  <c r="AI12" i="1" s="1"/>
  <c r="AF23" i="1"/>
  <c r="AG23" i="1" s="1"/>
  <c r="AI23" i="1" s="1"/>
  <c r="AF34" i="1"/>
  <c r="AG34" i="1" s="1"/>
  <c r="AI34" i="1" s="1"/>
  <c r="AF49" i="1"/>
  <c r="AG49" i="1" s="1"/>
  <c r="AI49" i="1" s="1"/>
  <c r="AF52" i="1"/>
  <c r="AG52" i="1" s="1"/>
  <c r="AI52" i="1" s="1"/>
  <c r="AF56" i="1"/>
  <c r="AG56" i="1" s="1"/>
  <c r="AI56" i="1" s="1"/>
  <c r="AF60" i="1"/>
  <c r="AG60" i="1" s="1"/>
  <c r="AI60" i="1" s="1"/>
  <c r="AF30" i="1"/>
  <c r="AG30" i="1" s="1"/>
  <c r="AI30" i="1" s="1"/>
  <c r="AF51" i="1"/>
  <c r="AG51" i="1" s="1"/>
  <c r="AI51" i="1" s="1"/>
  <c r="AF11" i="1"/>
  <c r="AG11" i="1" s="1"/>
  <c r="AI11" i="1" s="1"/>
  <c r="AF22" i="1"/>
  <c r="AG22" i="1" s="1"/>
  <c r="AI22" i="1" s="1"/>
  <c r="AF43" i="1"/>
  <c r="AG43" i="1" s="1"/>
  <c r="AI43" i="1" s="1"/>
  <c r="AF54" i="1"/>
  <c r="AG54" i="1" s="1"/>
  <c r="AI54" i="1" s="1"/>
  <c r="AF58" i="1"/>
  <c r="AG58" i="1" s="1"/>
  <c r="AI58" i="1" s="1"/>
  <c r="AF62" i="1"/>
  <c r="AG62" i="1" s="1"/>
  <c r="AI62" i="1" s="1"/>
  <c r="AF5" i="1"/>
  <c r="AG5" i="1" s="1"/>
  <c r="AI5" i="1" s="1"/>
  <c r="AI41" i="1"/>
  <c r="AI59" i="1"/>
  <c r="AI45" i="1" l="1"/>
  <c r="AI32" i="1"/>
  <c r="AI40" i="1"/>
  <c r="AI37" i="1"/>
  <c r="AI24" i="1"/>
  <c r="AE82" i="1"/>
  <c r="T82" i="1" s="1"/>
  <c r="AH82" i="1" s="1"/>
  <c r="AC82" i="1"/>
  <c r="AD82" i="1" s="1"/>
  <c r="D82" i="1"/>
  <c r="F82" i="1" s="1"/>
  <c r="AE81" i="1"/>
  <c r="T81" i="1" s="1"/>
  <c r="AH81" i="1" s="1"/>
  <c r="AC81" i="1"/>
  <c r="AD81" i="1" s="1"/>
  <c r="D81" i="1"/>
  <c r="F81" i="1" s="1"/>
  <c r="AE80" i="1"/>
  <c r="T80" i="1" s="1"/>
  <c r="AH80" i="1" s="1"/>
  <c r="AC80" i="1"/>
  <c r="AD80" i="1" s="1"/>
  <c r="D80" i="1"/>
  <c r="F80" i="1" s="1"/>
  <c r="AE79" i="1"/>
  <c r="T79" i="1" s="1"/>
  <c r="AH79" i="1" s="1"/>
  <c r="AC79" i="1"/>
  <c r="AD79" i="1" s="1"/>
  <c r="D79" i="1"/>
  <c r="F79" i="1" s="1"/>
  <c r="AE78" i="1"/>
  <c r="T78" i="1" s="1"/>
  <c r="AH78" i="1" s="1"/>
  <c r="AC78" i="1"/>
  <c r="AD78" i="1" s="1"/>
  <c r="D78" i="1"/>
  <c r="F78" i="1" s="1"/>
  <c r="AE77" i="1"/>
  <c r="T77" i="1" s="1"/>
  <c r="AH77" i="1" s="1"/>
  <c r="AC77" i="1"/>
  <c r="AD77" i="1" s="1"/>
  <c r="D77" i="1"/>
  <c r="F77" i="1" s="1"/>
  <c r="AE76" i="1"/>
  <c r="T76" i="1" s="1"/>
  <c r="AH76" i="1" s="1"/>
  <c r="AC76" i="1"/>
  <c r="AD76" i="1" s="1"/>
  <c r="D76" i="1"/>
  <c r="F76" i="1" s="1"/>
  <c r="AE75" i="1"/>
  <c r="AD75" i="1"/>
  <c r="AC75" i="1"/>
  <c r="D75" i="1"/>
  <c r="F75" i="1" s="1"/>
  <c r="AE74" i="1"/>
  <c r="T74" i="1" s="1"/>
  <c r="AH74" i="1" s="1"/>
  <c r="AC74" i="1"/>
  <c r="AD74" i="1" s="1"/>
  <c r="D74" i="1"/>
  <c r="F74" i="1" s="1"/>
  <c r="AE73" i="1"/>
  <c r="T73" i="1" s="1"/>
  <c r="AH73" i="1" s="1"/>
  <c r="AC73" i="1"/>
  <c r="AD73" i="1" s="1"/>
  <c r="D73" i="1"/>
  <c r="F73" i="1" s="1"/>
  <c r="AE72" i="1"/>
  <c r="T72" i="1" s="1"/>
  <c r="AH72" i="1" s="1"/>
  <c r="AC72" i="1"/>
  <c r="AD72" i="1" s="1"/>
  <c r="D72" i="1"/>
  <c r="F72" i="1" s="1"/>
  <c r="AE71" i="1"/>
  <c r="T71" i="1" s="1"/>
  <c r="AH71" i="1" s="1"/>
  <c r="AC71" i="1"/>
  <c r="AD71" i="1" s="1"/>
  <c r="D71" i="1"/>
  <c r="F71" i="1" s="1"/>
  <c r="AE70" i="1"/>
  <c r="T70" i="1" s="1"/>
  <c r="AH70" i="1" s="1"/>
  <c r="AC70" i="1"/>
  <c r="AD70" i="1" s="1"/>
  <c r="D70" i="1"/>
  <c r="F70" i="1" s="1"/>
  <c r="AE69" i="1"/>
  <c r="T69" i="1" s="1"/>
  <c r="AH69" i="1" s="1"/>
  <c r="AC69" i="1"/>
  <c r="AD69" i="1" s="1"/>
  <c r="D69" i="1"/>
  <c r="F69" i="1" s="1"/>
  <c r="AE68" i="1"/>
  <c r="T68" i="1" s="1"/>
  <c r="AH68" i="1" s="1"/>
  <c r="AC68" i="1"/>
  <c r="AD68" i="1" s="1"/>
  <c r="D68" i="1"/>
  <c r="F68" i="1" s="1"/>
  <c r="AE67" i="1"/>
  <c r="T67" i="1" s="1"/>
  <c r="AH67" i="1" s="1"/>
  <c r="AC67" i="1"/>
  <c r="AD67" i="1" s="1"/>
  <c r="D67" i="1"/>
  <c r="F67" i="1" s="1"/>
  <c r="AE66" i="1"/>
  <c r="T66" i="1" s="1"/>
  <c r="AH66" i="1" s="1"/>
  <c r="AC66" i="1"/>
  <c r="AD66" i="1" s="1"/>
  <c r="D66" i="1"/>
  <c r="F66" i="1" s="1"/>
  <c r="AE65" i="1"/>
  <c r="T65" i="1" s="1"/>
  <c r="AH65" i="1" s="1"/>
  <c r="AC65" i="1"/>
  <c r="AD65" i="1" s="1"/>
  <c r="D65" i="1"/>
  <c r="F65" i="1" s="1"/>
  <c r="AE64" i="1"/>
  <c r="T64" i="1" s="1"/>
  <c r="AH64" i="1" s="1"/>
  <c r="AC64" i="1"/>
  <c r="AD64" i="1" s="1"/>
  <c r="D64" i="1"/>
  <c r="F64" i="1" s="1"/>
  <c r="AE63" i="1"/>
  <c r="T63" i="1" s="1"/>
  <c r="AH63" i="1" s="1"/>
  <c r="AC63" i="1"/>
  <c r="AD63" i="1" s="1"/>
  <c r="D63" i="1"/>
  <c r="F63" i="1" s="1"/>
  <c r="AE102" i="1"/>
  <c r="T102" i="1" s="1"/>
  <c r="AH102" i="1" s="1"/>
  <c r="AC102" i="1"/>
  <c r="AD102" i="1" s="1"/>
  <c r="D102" i="1"/>
  <c r="F102" i="1" s="1"/>
  <c r="AE101" i="1"/>
  <c r="T101" i="1" s="1"/>
  <c r="AH101" i="1" s="1"/>
  <c r="AC101" i="1"/>
  <c r="AD101" i="1" s="1"/>
  <c r="D101" i="1"/>
  <c r="F101" i="1" s="1"/>
  <c r="AE100" i="1"/>
  <c r="T100" i="1" s="1"/>
  <c r="AH100" i="1" s="1"/>
  <c r="AC100" i="1"/>
  <c r="AD100" i="1" s="1"/>
  <c r="D100" i="1"/>
  <c r="F100" i="1" s="1"/>
  <c r="AE99" i="1"/>
  <c r="T99" i="1" s="1"/>
  <c r="AH99" i="1" s="1"/>
  <c r="AC99" i="1"/>
  <c r="AD99" i="1" s="1"/>
  <c r="D99" i="1"/>
  <c r="F99" i="1" s="1"/>
  <c r="AE98" i="1"/>
  <c r="T98" i="1" s="1"/>
  <c r="AH98" i="1" s="1"/>
  <c r="AC98" i="1"/>
  <c r="AD98" i="1" s="1"/>
  <c r="D98" i="1"/>
  <c r="F98" i="1" s="1"/>
  <c r="AE97" i="1"/>
  <c r="T97" i="1" s="1"/>
  <c r="AH97" i="1" s="1"/>
  <c r="AC97" i="1"/>
  <c r="AD97" i="1" s="1"/>
  <c r="D97" i="1"/>
  <c r="F97" i="1" s="1"/>
  <c r="AE96" i="1"/>
  <c r="T96" i="1" s="1"/>
  <c r="AH96" i="1" s="1"/>
  <c r="AC96" i="1"/>
  <c r="AD96" i="1" s="1"/>
  <c r="D96" i="1"/>
  <c r="F96" i="1" s="1"/>
  <c r="AE95" i="1"/>
  <c r="T95" i="1" s="1"/>
  <c r="AH95" i="1" s="1"/>
  <c r="AC95" i="1"/>
  <c r="AD95" i="1" s="1"/>
  <c r="D95" i="1"/>
  <c r="F95" i="1" s="1"/>
  <c r="AE94" i="1"/>
  <c r="T94" i="1" s="1"/>
  <c r="AH94" i="1" s="1"/>
  <c r="AC94" i="1"/>
  <c r="AD94" i="1" s="1"/>
  <c r="D94" i="1"/>
  <c r="F94" i="1" s="1"/>
  <c r="AE93" i="1"/>
  <c r="T93" i="1" s="1"/>
  <c r="AH93" i="1" s="1"/>
  <c r="AC93" i="1"/>
  <c r="AD93" i="1" s="1"/>
  <c r="D93" i="1"/>
  <c r="F93" i="1" s="1"/>
  <c r="AE92" i="1"/>
  <c r="T92" i="1" s="1"/>
  <c r="AH92" i="1" s="1"/>
  <c r="AC92" i="1"/>
  <c r="AD92" i="1" s="1"/>
  <c r="D92" i="1"/>
  <c r="F92" i="1" s="1"/>
  <c r="AE91" i="1"/>
  <c r="T91" i="1" s="1"/>
  <c r="AH91" i="1" s="1"/>
  <c r="AC91" i="1"/>
  <c r="AD91" i="1" s="1"/>
  <c r="D91" i="1"/>
  <c r="F91" i="1" s="1"/>
  <c r="AE90" i="1"/>
  <c r="T90" i="1" s="1"/>
  <c r="AH90" i="1" s="1"/>
  <c r="AC90" i="1"/>
  <c r="AD90" i="1" s="1"/>
  <c r="D90" i="1"/>
  <c r="F90" i="1" s="1"/>
  <c r="AE89" i="1"/>
  <c r="T89" i="1" s="1"/>
  <c r="AH89" i="1" s="1"/>
  <c r="AC89" i="1"/>
  <c r="AD89" i="1" s="1"/>
  <c r="D89" i="1"/>
  <c r="F89" i="1" s="1"/>
  <c r="AE88" i="1"/>
  <c r="T88" i="1" s="1"/>
  <c r="AH88" i="1" s="1"/>
  <c r="AC88" i="1"/>
  <c r="AD88" i="1" s="1"/>
  <c r="D88" i="1"/>
  <c r="F88" i="1" s="1"/>
  <c r="AE87" i="1"/>
  <c r="T87" i="1" s="1"/>
  <c r="AH87" i="1" s="1"/>
  <c r="AC87" i="1"/>
  <c r="AD87" i="1" s="1"/>
  <c r="D87" i="1"/>
  <c r="F87" i="1" s="1"/>
  <c r="AE86" i="1"/>
  <c r="T86" i="1" s="1"/>
  <c r="AH86" i="1" s="1"/>
  <c r="AC86" i="1"/>
  <c r="AD86" i="1" s="1"/>
  <c r="D86" i="1"/>
  <c r="F86" i="1" s="1"/>
  <c r="AE85" i="1"/>
  <c r="T85" i="1" s="1"/>
  <c r="AH85" i="1" s="1"/>
  <c r="AC85" i="1"/>
  <c r="AD85" i="1" s="1"/>
  <c r="D85" i="1"/>
  <c r="F85" i="1" s="1"/>
  <c r="AE84" i="1"/>
  <c r="T84" i="1" s="1"/>
  <c r="AH84" i="1" s="1"/>
  <c r="AC84" i="1"/>
  <c r="AD84" i="1" s="1"/>
  <c r="D84" i="1"/>
  <c r="F84" i="1" s="1"/>
  <c r="AE83" i="1"/>
  <c r="T83" i="1" s="1"/>
  <c r="AH83" i="1" s="1"/>
  <c r="AC83" i="1"/>
  <c r="AD83" i="1" s="1"/>
  <c r="D83" i="1"/>
  <c r="F83" i="1" s="1"/>
  <c r="D103" i="1"/>
  <c r="F103" i="1" s="1"/>
  <c r="AC103" i="1"/>
  <c r="AD103" i="1" s="1"/>
  <c r="AE103" i="1"/>
  <c r="T103" i="1" s="1"/>
  <c r="AH103" i="1" s="1"/>
  <c r="D104" i="1"/>
  <c r="F104" i="1" s="1"/>
  <c r="AC104" i="1"/>
  <c r="AD104" i="1" s="1"/>
  <c r="AE104" i="1"/>
  <c r="T104" i="1" s="1"/>
  <c r="AH104" i="1" s="1"/>
  <c r="D105" i="1"/>
  <c r="F105" i="1" s="1"/>
  <c r="AC105" i="1"/>
  <c r="AD105" i="1" s="1"/>
  <c r="AE105" i="1"/>
  <c r="T105" i="1" s="1"/>
  <c r="AH105" i="1" s="1"/>
  <c r="D106" i="1"/>
  <c r="F106" i="1" s="1"/>
  <c r="AC106" i="1"/>
  <c r="AD106" i="1" s="1"/>
  <c r="AE106" i="1"/>
  <c r="T106" i="1" s="1"/>
  <c r="AH106" i="1" s="1"/>
  <c r="D107" i="1"/>
  <c r="F107" i="1" s="1"/>
  <c r="AC107" i="1"/>
  <c r="AD107" i="1" s="1"/>
  <c r="AE107" i="1"/>
  <c r="T107" i="1" s="1"/>
  <c r="AH107" i="1" s="1"/>
  <c r="D108" i="1"/>
  <c r="F108" i="1" s="1"/>
  <c r="AC108" i="1"/>
  <c r="AD108" i="1" s="1"/>
  <c r="AE108" i="1"/>
  <c r="T108" i="1" s="1"/>
  <c r="AH108" i="1" s="1"/>
  <c r="D109" i="1"/>
  <c r="F109" i="1" s="1"/>
  <c r="AC109" i="1"/>
  <c r="AD109" i="1" s="1"/>
  <c r="AE109" i="1"/>
  <c r="T109" i="1" s="1"/>
  <c r="AH109" i="1" s="1"/>
  <c r="D110" i="1"/>
  <c r="F110" i="1" s="1"/>
  <c r="AC110" i="1"/>
  <c r="AD110" i="1" s="1"/>
  <c r="AE110" i="1"/>
  <c r="T110" i="1" s="1"/>
  <c r="AH110" i="1" s="1"/>
  <c r="D111" i="1"/>
  <c r="F111" i="1" s="1"/>
  <c r="AC111" i="1"/>
  <c r="AD111" i="1" s="1"/>
  <c r="AE111" i="1"/>
  <c r="T111" i="1" s="1"/>
  <c r="AH111" i="1" s="1"/>
  <c r="D112" i="1"/>
  <c r="F112" i="1" s="1"/>
  <c r="AC112" i="1"/>
  <c r="AD112" i="1" s="1"/>
  <c r="AE112" i="1"/>
  <c r="T112" i="1" s="1"/>
  <c r="AH112" i="1" s="1"/>
  <c r="D113" i="1"/>
  <c r="F113" i="1" s="1"/>
  <c r="AC113" i="1"/>
  <c r="AD113" i="1" s="1"/>
  <c r="AE113" i="1"/>
  <c r="T113" i="1" s="1"/>
  <c r="AH113" i="1" s="1"/>
  <c r="D114" i="1"/>
  <c r="F114" i="1" s="1"/>
  <c r="AC114" i="1"/>
  <c r="AD114" i="1" s="1"/>
  <c r="AE114" i="1"/>
  <c r="T114" i="1" s="1"/>
  <c r="AH114" i="1" s="1"/>
  <c r="D115" i="1"/>
  <c r="F115" i="1" s="1"/>
  <c r="AC115" i="1"/>
  <c r="AD115" i="1" s="1"/>
  <c r="AE115" i="1"/>
  <c r="T115" i="1" s="1"/>
  <c r="AH115" i="1" s="1"/>
  <c r="D116" i="1"/>
  <c r="F116" i="1" s="1"/>
  <c r="AC116" i="1"/>
  <c r="AD116" i="1" s="1"/>
  <c r="AE116" i="1"/>
  <c r="T116" i="1" s="1"/>
  <c r="AH116" i="1" s="1"/>
  <c r="D117" i="1"/>
  <c r="F117" i="1" s="1"/>
  <c r="AC117" i="1"/>
  <c r="AD117" i="1" s="1"/>
  <c r="AE117" i="1"/>
  <c r="T117" i="1" s="1"/>
  <c r="AH117" i="1" s="1"/>
  <c r="D118" i="1"/>
  <c r="F118" i="1" s="1"/>
  <c r="AC118" i="1"/>
  <c r="AD118" i="1" s="1"/>
  <c r="AE118" i="1"/>
  <c r="T118" i="1" s="1"/>
  <c r="AH118" i="1" s="1"/>
  <c r="D119" i="1"/>
  <c r="F119" i="1" s="1"/>
  <c r="AC119" i="1"/>
  <c r="AD119" i="1" s="1"/>
  <c r="AE119" i="1"/>
  <c r="T119" i="1" s="1"/>
  <c r="AH119" i="1" s="1"/>
  <c r="D120" i="1"/>
  <c r="F120" i="1" s="1"/>
  <c r="AC120" i="1"/>
  <c r="AD120" i="1" s="1"/>
  <c r="AE120" i="1"/>
  <c r="T120" i="1" s="1"/>
  <c r="AH120" i="1" s="1"/>
  <c r="D121" i="1"/>
  <c r="F121" i="1" s="1"/>
  <c r="AC121" i="1"/>
  <c r="AD121" i="1" s="1"/>
  <c r="AE121" i="1"/>
  <c r="T121" i="1" s="1"/>
  <c r="AH121" i="1" s="1"/>
  <c r="D122" i="1"/>
  <c r="F122" i="1" s="1"/>
  <c r="AC122" i="1"/>
  <c r="AD122" i="1" s="1"/>
  <c r="AE122" i="1"/>
  <c r="T122" i="1" s="1"/>
  <c r="AH122" i="1" s="1"/>
  <c r="AF88" i="1" l="1"/>
  <c r="AG88" i="1" s="1"/>
  <c r="AI88" i="1" s="1"/>
  <c r="AF75" i="1"/>
  <c r="AG75" i="1" s="1"/>
  <c r="AF79" i="1"/>
  <c r="AG79" i="1" s="1"/>
  <c r="AI79" i="1" s="1"/>
  <c r="AF81" i="1"/>
  <c r="AG81" i="1" s="1"/>
  <c r="AI81" i="1" s="1"/>
  <c r="AF70" i="1"/>
  <c r="AG70" i="1" s="1"/>
  <c r="AI70" i="1" s="1"/>
  <c r="AF82" i="1"/>
  <c r="AG82" i="1" s="1"/>
  <c r="AI82" i="1" s="1"/>
  <c r="AF94" i="1"/>
  <c r="AG94" i="1" s="1"/>
  <c r="AI94" i="1" s="1"/>
  <c r="AF84" i="1"/>
  <c r="AG84" i="1" s="1"/>
  <c r="AI84" i="1" s="1"/>
  <c r="AF86" i="1"/>
  <c r="AG86" i="1" s="1"/>
  <c r="AI86" i="1" s="1"/>
  <c r="AF97" i="1"/>
  <c r="AG97" i="1" s="1"/>
  <c r="AI97" i="1" s="1"/>
  <c r="AF69" i="1"/>
  <c r="AG69" i="1" s="1"/>
  <c r="AI69" i="1" s="1"/>
  <c r="AF100" i="1"/>
  <c r="AG100" i="1" s="1"/>
  <c r="AI100" i="1" s="1"/>
  <c r="AF101" i="1"/>
  <c r="AG101" i="1" s="1"/>
  <c r="AI101" i="1" s="1"/>
  <c r="AF68" i="1"/>
  <c r="AG68" i="1" s="1"/>
  <c r="AI68" i="1" s="1"/>
  <c r="T75" i="1"/>
  <c r="AH75" i="1" s="1"/>
  <c r="AF90" i="1"/>
  <c r="AG90" i="1" s="1"/>
  <c r="AI90" i="1" s="1"/>
  <c r="AF99" i="1"/>
  <c r="AG99" i="1" s="1"/>
  <c r="AI99" i="1" s="1"/>
  <c r="AF83" i="1"/>
  <c r="AG83" i="1" s="1"/>
  <c r="AI83" i="1" s="1"/>
  <c r="AF92" i="1"/>
  <c r="AG92" i="1" s="1"/>
  <c r="AI92" i="1" s="1"/>
  <c r="AF63" i="1"/>
  <c r="AG63" i="1" s="1"/>
  <c r="AI63" i="1" s="1"/>
  <c r="AF76" i="1"/>
  <c r="AG76" i="1" s="1"/>
  <c r="AI76" i="1" s="1"/>
  <c r="AF78" i="1"/>
  <c r="AG78" i="1" s="1"/>
  <c r="AI78" i="1" s="1"/>
  <c r="AF91" i="1"/>
  <c r="AG91" i="1" s="1"/>
  <c r="AI91" i="1" s="1"/>
  <c r="AF102" i="1"/>
  <c r="AG102" i="1" s="1"/>
  <c r="AI102" i="1" s="1"/>
  <c r="AF73" i="1"/>
  <c r="AG73" i="1" s="1"/>
  <c r="AI73" i="1" s="1"/>
  <c r="AF77" i="1"/>
  <c r="AG77" i="1" s="1"/>
  <c r="AI77" i="1" s="1"/>
  <c r="AF85" i="1"/>
  <c r="AG85" i="1" s="1"/>
  <c r="AI85" i="1" s="1"/>
  <c r="AF89" i="1"/>
  <c r="AG89" i="1" s="1"/>
  <c r="AF96" i="1"/>
  <c r="AG96" i="1" s="1"/>
  <c r="AI96" i="1" s="1"/>
  <c r="AF98" i="1"/>
  <c r="AG98" i="1" s="1"/>
  <c r="AI98" i="1" s="1"/>
  <c r="AF64" i="1"/>
  <c r="AG64" i="1" s="1"/>
  <c r="AI64" i="1" s="1"/>
  <c r="AF66" i="1"/>
  <c r="AG66" i="1" s="1"/>
  <c r="AI66" i="1" s="1"/>
  <c r="AF71" i="1"/>
  <c r="AG71" i="1" s="1"/>
  <c r="AI71" i="1" s="1"/>
  <c r="AF95" i="1"/>
  <c r="AG95" i="1" s="1"/>
  <c r="AI95" i="1" s="1"/>
  <c r="AF65" i="1"/>
  <c r="AG65" i="1" s="1"/>
  <c r="AI65" i="1" s="1"/>
  <c r="AF67" i="1"/>
  <c r="AG67" i="1" s="1"/>
  <c r="AI67" i="1" s="1"/>
  <c r="AF72" i="1"/>
  <c r="AG72" i="1" s="1"/>
  <c r="AI72" i="1" s="1"/>
  <c r="AF74" i="1"/>
  <c r="AG74" i="1" s="1"/>
  <c r="AI74" i="1" s="1"/>
  <c r="AF87" i="1"/>
  <c r="AG87" i="1" s="1"/>
  <c r="AI87" i="1" s="1"/>
  <c r="AF93" i="1"/>
  <c r="AG93" i="1" s="1"/>
  <c r="AI93" i="1" s="1"/>
  <c r="AF80" i="1"/>
  <c r="AG80" i="1" s="1"/>
  <c r="AI80" i="1" s="1"/>
  <c r="AF121" i="1"/>
  <c r="AG121" i="1" s="1"/>
  <c r="AI121" i="1" s="1"/>
  <c r="AF119" i="1"/>
  <c r="AG119" i="1" s="1"/>
  <c r="AI119" i="1" s="1"/>
  <c r="AF117" i="1"/>
  <c r="AG117" i="1" s="1"/>
  <c r="AI117" i="1" s="1"/>
  <c r="AF115" i="1"/>
  <c r="AG115" i="1" s="1"/>
  <c r="AI115" i="1" s="1"/>
  <c r="AF113" i="1"/>
  <c r="AG113" i="1" s="1"/>
  <c r="AI113" i="1" s="1"/>
  <c r="AF111" i="1"/>
  <c r="AG111" i="1" s="1"/>
  <c r="AI111" i="1" s="1"/>
  <c r="AF109" i="1"/>
  <c r="AG109" i="1" s="1"/>
  <c r="AI109" i="1" s="1"/>
  <c r="AF107" i="1"/>
  <c r="AG107" i="1" s="1"/>
  <c r="AI107" i="1" s="1"/>
  <c r="AF105" i="1"/>
  <c r="AG105" i="1" s="1"/>
  <c r="AI105" i="1" s="1"/>
  <c r="AF103" i="1"/>
  <c r="AG103" i="1" s="1"/>
  <c r="AI103" i="1" s="1"/>
  <c r="AF122" i="1"/>
  <c r="AG122" i="1" s="1"/>
  <c r="AI122" i="1" s="1"/>
  <c r="AF120" i="1"/>
  <c r="AG120" i="1" s="1"/>
  <c r="AI120" i="1" s="1"/>
  <c r="AF118" i="1"/>
  <c r="AG118" i="1" s="1"/>
  <c r="AI118" i="1" s="1"/>
  <c r="AF116" i="1"/>
  <c r="AG116" i="1" s="1"/>
  <c r="AI116" i="1" s="1"/>
  <c r="AF114" i="1"/>
  <c r="AG114" i="1" s="1"/>
  <c r="AI114" i="1" s="1"/>
  <c r="AF112" i="1"/>
  <c r="AG112" i="1" s="1"/>
  <c r="AI112" i="1" s="1"/>
  <c r="AF110" i="1"/>
  <c r="AG110" i="1" s="1"/>
  <c r="AI110" i="1" s="1"/>
  <c r="AF108" i="1"/>
  <c r="AG108" i="1" s="1"/>
  <c r="AI108" i="1" s="1"/>
  <c r="AF106" i="1"/>
  <c r="AG106" i="1" s="1"/>
  <c r="AI106" i="1" s="1"/>
  <c r="AF104" i="1"/>
  <c r="AG104" i="1" s="1"/>
  <c r="AI104" i="1" s="1"/>
  <c r="AI89" i="1"/>
  <c r="AC2" i="1"/>
  <c r="AI75" i="1" l="1"/>
  <c r="AD2" i="1"/>
  <c r="D2" i="1"/>
  <c r="F2" i="1" s="1"/>
  <c r="AE2" i="1" s="1"/>
  <c r="T2" i="1" s="1"/>
  <c r="AH2" i="1" s="1"/>
  <c r="AF2" i="1" l="1"/>
  <c r="AG2" i="1" s="1"/>
  <c r="AI2" i="1" l="1"/>
</calcChain>
</file>

<file path=xl/sharedStrings.xml><?xml version="1.0" encoding="utf-8"?>
<sst xmlns="http://schemas.openxmlformats.org/spreadsheetml/2006/main" count="78" uniqueCount="78">
  <si>
    <t>WCB#</t>
  </si>
  <si>
    <t>Claimant Name</t>
  </si>
  <si>
    <t>DOB</t>
  </si>
  <si>
    <t>DOA</t>
  </si>
  <si>
    <t>Annual Rate</t>
  </si>
  <si>
    <t>Projected Life Indem</t>
  </si>
  <si>
    <t>Age</t>
  </si>
  <si>
    <t>Additional Cases</t>
  </si>
  <si>
    <t>Demand (total)</t>
  </si>
  <si>
    <t>Age (years)</t>
  </si>
  <si>
    <r>
      <t xml:space="preserve">Expectation of life at age </t>
    </r>
    <r>
      <rPr>
        <i/>
        <sz val="8"/>
        <rFont val="Arial"/>
        <family val="2"/>
      </rPr>
      <t>x</t>
    </r>
  </si>
  <si>
    <t>SF Indem Offer (max)</t>
  </si>
  <si>
    <t>SF Medical Offer (max.)</t>
  </si>
  <si>
    <t>15(8) Reimb. Rate</t>
  </si>
  <si>
    <t>Total Age</t>
  </si>
  <si>
    <t>Date of 15(8) Estab.</t>
  </si>
  <si>
    <t>AWW</t>
  </si>
  <si>
    <t>ANCR</t>
  </si>
  <si>
    <t>Rated Age
(if applicable)</t>
  </si>
  <si>
    <t>CMS Approved MSA Attached (Y/N)</t>
  </si>
  <si>
    <t>114-a Issue
(Y/N)</t>
  </si>
  <si>
    <t>3rd Party Action (Y/N)</t>
  </si>
  <si>
    <t>Notes</t>
  </si>
  <si>
    <t>SF Total Offer (max.)</t>
  </si>
  <si>
    <r>
      <t xml:space="preserve">15(8) Liability % - </t>
    </r>
    <r>
      <rPr>
        <sz val="11"/>
        <color theme="1"/>
        <rFont val="Calibri"/>
        <family val="2"/>
        <scheme val="minor"/>
      </rPr>
      <t>Enter the percentage of the weekly CCP rate that is being paid by the insurer on this claim that is reimbursable from the SDF. (REQUIRED)</t>
    </r>
  </si>
  <si>
    <t>15(8) Liability %</t>
  </si>
  <si>
    <r>
      <t>Additional cases</t>
    </r>
    <r>
      <rPr>
        <sz val="11"/>
        <color theme="1"/>
        <rFont val="Calibri"/>
        <family val="2"/>
        <scheme val="minor"/>
      </rPr>
      <t xml:space="preserve"> - Enter all of the claimant's WCB cases to be included in the settlement, whether related or not.</t>
    </r>
  </si>
  <si>
    <r>
      <t>114-a Issue (Y/N)</t>
    </r>
    <r>
      <rPr>
        <sz val="11"/>
        <color theme="1"/>
        <rFont val="Calibri"/>
        <family val="2"/>
        <scheme val="minor"/>
      </rPr>
      <t xml:space="preserve"> - Indicate if 114-a has been raised and/or found. (REQUIRED)</t>
    </r>
  </si>
  <si>
    <r>
      <t>3rd Party Action (Y/N)</t>
    </r>
    <r>
      <rPr>
        <sz val="11"/>
        <color theme="1"/>
        <rFont val="Calibri"/>
        <family val="2"/>
        <scheme val="minor"/>
      </rPr>
      <t xml:space="preserve"> - Indicate if there is or is not a pending Third Party Action. (REQUIRED)</t>
    </r>
  </si>
  <si>
    <r>
      <t>SF Total Offer (Max)</t>
    </r>
    <r>
      <rPr>
        <sz val="11"/>
        <color theme="1"/>
        <rFont val="Calibri"/>
        <family val="2"/>
        <scheme val="minor"/>
      </rPr>
      <t xml:space="preserve"> - </t>
    </r>
    <r>
      <rPr>
        <u/>
        <sz val="11"/>
        <color theme="1"/>
        <rFont val="Calibri"/>
        <family val="2"/>
        <scheme val="minor"/>
      </rPr>
      <t>The form will calculate</t>
    </r>
    <r>
      <rPr>
        <sz val="11"/>
        <color theme="1"/>
        <rFont val="Calibri"/>
        <family val="2"/>
        <scheme val="minor"/>
      </rPr>
      <t xml:space="preserve"> the maximum amount that Special Funds would reimburse for Indemnity and Medical.</t>
    </r>
  </si>
  <si>
    <r>
      <t xml:space="preserve">SF Max Medical - </t>
    </r>
    <r>
      <rPr>
        <u/>
        <sz val="11"/>
        <color theme="1"/>
        <rFont val="Calibri"/>
        <family val="2"/>
        <scheme val="minor"/>
      </rPr>
      <t>The form will calculate</t>
    </r>
    <r>
      <rPr>
        <sz val="11"/>
        <color theme="1"/>
        <rFont val="Calibri"/>
        <family val="2"/>
        <scheme val="minor"/>
      </rPr>
      <t xml:space="preserve"> the maximum amount that Special Funds would reimburse for Medical portion.</t>
    </r>
  </si>
  <si>
    <r>
      <t>SF Max Indemnity</t>
    </r>
    <r>
      <rPr>
        <sz val="11"/>
        <color theme="1"/>
        <rFont val="Calibri"/>
        <family val="2"/>
        <scheme val="minor"/>
      </rPr>
      <t xml:space="preserve"> - </t>
    </r>
    <r>
      <rPr>
        <u/>
        <sz val="11"/>
        <color theme="1"/>
        <rFont val="Calibri"/>
        <family val="2"/>
        <scheme val="minor"/>
      </rPr>
      <t>The form will calculate</t>
    </r>
    <r>
      <rPr>
        <sz val="11"/>
        <color theme="1"/>
        <rFont val="Calibri"/>
        <family val="2"/>
        <scheme val="minor"/>
      </rPr>
      <t xml:space="preserve"> the maximum amount that Special Funds would reimburse for Indemnity portion.</t>
    </r>
  </si>
  <si>
    <r>
      <t xml:space="preserve">Projected Life Indemnity - </t>
    </r>
    <r>
      <rPr>
        <u/>
        <sz val="11"/>
        <color theme="1"/>
        <rFont val="Calibri"/>
        <family val="2"/>
        <scheme val="minor"/>
      </rPr>
      <t>The form will calculate</t>
    </r>
    <r>
      <rPr>
        <sz val="11"/>
        <color theme="1"/>
        <rFont val="Calibri"/>
        <family val="2"/>
        <scheme val="minor"/>
      </rPr>
      <t xml:space="preserve"> the total projected remaining indemnity payout based on Life Expectancy and 15(8) Reimbursement Rate.</t>
    </r>
  </si>
  <si>
    <r>
      <t xml:space="preserve">LE (Life Expectency) </t>
    </r>
    <r>
      <rPr>
        <sz val="11"/>
        <color theme="1"/>
        <rFont val="Calibri"/>
        <family val="2"/>
        <scheme val="minor"/>
      </rPr>
      <t xml:space="preserve">– </t>
    </r>
    <r>
      <rPr>
        <u/>
        <sz val="11"/>
        <color theme="1"/>
        <rFont val="Calibri"/>
        <family val="2"/>
        <scheme val="minor"/>
      </rPr>
      <t>The form will calculate</t>
    </r>
    <r>
      <rPr>
        <sz val="11"/>
        <color theme="1"/>
        <rFont val="Calibri"/>
        <family val="2"/>
        <scheme val="minor"/>
      </rPr>
      <t xml:space="preserve"> the life expectancy of the person receiving the indemnity benefits based on Total Age and the LE Table on LE Table sheet</t>
    </r>
    <r>
      <rPr>
        <b/>
        <sz val="11"/>
        <color theme="1"/>
        <rFont val="Calibri"/>
        <family val="2"/>
        <scheme val="minor"/>
      </rPr>
      <t>.</t>
    </r>
  </si>
  <si>
    <r>
      <t xml:space="preserve">Annual Rate - </t>
    </r>
    <r>
      <rPr>
        <u/>
        <sz val="11"/>
        <color theme="1"/>
        <rFont val="Calibri"/>
        <family val="2"/>
        <scheme val="minor"/>
      </rPr>
      <t>The form will calculate</t>
    </r>
    <r>
      <rPr>
        <sz val="11"/>
        <color theme="1"/>
        <rFont val="Calibri"/>
        <family val="2"/>
        <scheme val="minor"/>
      </rPr>
      <t xml:space="preserve"> the annual indemnity payout based on the 15(8) Reimbursement Rate.</t>
    </r>
  </si>
  <si>
    <r>
      <t>15(8) Reimbursement Rate</t>
    </r>
    <r>
      <rPr>
        <sz val="11"/>
        <color theme="1"/>
        <rFont val="Calibri"/>
        <family val="2"/>
        <scheme val="minor"/>
      </rPr>
      <t xml:space="preserve"> - </t>
    </r>
    <r>
      <rPr>
        <u/>
        <sz val="11"/>
        <color theme="1"/>
        <rFont val="Calibri"/>
        <family val="2"/>
        <scheme val="minor"/>
      </rPr>
      <t>The form will calculate</t>
    </r>
    <r>
      <rPr>
        <sz val="11"/>
        <color theme="1"/>
        <rFont val="Calibri"/>
        <family val="2"/>
        <scheme val="minor"/>
      </rPr>
      <t xml:space="preserve"> the weekly rate for which reimbursement from the SDF is being requested; based on the Overall CCP Rate, Apportionment % and 15(8) Liability %</t>
    </r>
    <r>
      <rPr>
        <b/>
        <sz val="11"/>
        <color theme="1"/>
        <rFont val="Calibri"/>
        <family val="2"/>
        <scheme val="minor"/>
      </rPr>
      <t>.</t>
    </r>
  </si>
  <si>
    <r>
      <t>CMS Approved MSA Attached (Y/N)</t>
    </r>
    <r>
      <rPr>
        <sz val="11"/>
        <color theme="1"/>
        <rFont val="Calibri"/>
        <family val="2"/>
        <scheme val="minor"/>
      </rPr>
      <t xml:space="preserve"> - Indicate if you have provided a copy of the CMS Approved MSA. (REQUIRED)</t>
    </r>
  </si>
  <si>
    <r>
      <t>WCB#</t>
    </r>
    <r>
      <rPr>
        <sz val="11"/>
        <color theme="1"/>
        <rFont val="Calibri"/>
        <family val="2"/>
        <scheme val="minor"/>
      </rPr>
      <t xml:space="preserve"> - Enter the claim number assigned by WCB; this number should be entered as it appears in eCase with no spaces or extra characters. (REQUIRED)</t>
    </r>
  </si>
  <si>
    <r>
      <t>Claimant Name</t>
    </r>
    <r>
      <rPr>
        <sz val="11"/>
        <color theme="1"/>
        <rFont val="Calibri"/>
        <family val="2"/>
        <scheme val="minor"/>
      </rPr>
      <t xml:space="preserve"> - Enter the name of the claimant. (REQUIRED)</t>
    </r>
  </si>
  <si>
    <r>
      <t>DOB (Date of Birth)</t>
    </r>
    <r>
      <rPr>
        <sz val="11"/>
        <color theme="1"/>
        <rFont val="Calibri"/>
        <family val="2"/>
        <scheme val="minor"/>
      </rPr>
      <t xml:space="preserve"> - Enter the date of birth of the person receiving the benefits. (REQUIRED)</t>
    </r>
  </si>
  <si>
    <r>
      <t xml:space="preserve">Age </t>
    </r>
    <r>
      <rPr>
        <sz val="11"/>
        <color theme="1"/>
        <rFont val="Calibri"/>
        <family val="2"/>
        <scheme val="minor"/>
      </rPr>
      <t xml:space="preserve">- </t>
    </r>
    <r>
      <rPr>
        <u/>
        <sz val="11"/>
        <color theme="1"/>
        <rFont val="Calibri"/>
        <family val="2"/>
        <scheme val="minor"/>
      </rPr>
      <t>The form will calculate</t>
    </r>
    <r>
      <rPr>
        <sz val="11"/>
        <color theme="1"/>
        <rFont val="Calibri"/>
        <family val="2"/>
        <scheme val="minor"/>
      </rPr>
      <t xml:space="preserve"> the age of the person receiving benefits based on the DOB.</t>
    </r>
  </si>
  <si>
    <r>
      <t>Total Age</t>
    </r>
    <r>
      <rPr>
        <sz val="11"/>
        <color theme="1"/>
        <rFont val="Calibri"/>
        <family val="2"/>
        <scheme val="minor"/>
      </rPr>
      <t xml:space="preserve"> - </t>
    </r>
    <r>
      <rPr>
        <u/>
        <sz val="11"/>
        <color theme="1"/>
        <rFont val="Calibri"/>
        <family val="2"/>
        <scheme val="minor"/>
      </rPr>
      <t>The form will calculate</t>
    </r>
    <r>
      <rPr>
        <sz val="11"/>
        <color theme="1"/>
        <rFont val="Calibri"/>
        <family val="2"/>
        <scheme val="minor"/>
      </rPr>
      <t xml:space="preserve"> based on Age plus Rated Age.</t>
    </r>
  </si>
  <si>
    <r>
      <t xml:space="preserve">DOA (Date of Accident) </t>
    </r>
    <r>
      <rPr>
        <sz val="11"/>
        <color theme="1"/>
        <rFont val="Calibri"/>
        <family val="2"/>
        <scheme val="minor"/>
      </rPr>
      <t>– Enter the date of accident/date of disablement for the claim. (REQUIRED)</t>
    </r>
  </si>
  <si>
    <r>
      <t xml:space="preserve">ANCR </t>
    </r>
    <r>
      <rPr>
        <sz val="11"/>
        <color theme="1"/>
        <rFont val="Calibri"/>
        <family val="2"/>
        <scheme val="minor"/>
      </rPr>
      <t>- Enter the established injury sites. (REQUIRED)</t>
    </r>
  </si>
  <si>
    <r>
      <t>AWW</t>
    </r>
    <r>
      <rPr>
        <sz val="11"/>
        <color theme="1"/>
        <rFont val="Calibri"/>
        <family val="2"/>
        <scheme val="minor"/>
      </rPr>
      <t xml:space="preserve"> - Enter the claimant's established average weekly wage. (REQUIRED)</t>
    </r>
  </si>
  <si>
    <t>Indemnity
Apportion. %</t>
  </si>
  <si>
    <t>Medical
Apportion. %</t>
  </si>
  <si>
    <r>
      <t xml:space="preserve">Indemnity Apportionment % </t>
    </r>
    <r>
      <rPr>
        <sz val="11"/>
        <color theme="1"/>
        <rFont val="Calibri"/>
        <family val="2"/>
        <scheme val="minor"/>
      </rPr>
      <t>– Enter the percentage of the weekly CCP rate that is currently being paid by the insurer on this claim. (REQUIRED - CANNOT BE ZERO)</t>
    </r>
  </si>
  <si>
    <r>
      <t xml:space="preserve">Medical Apportionment % </t>
    </r>
    <r>
      <rPr>
        <sz val="11"/>
        <color theme="1"/>
        <rFont val="Calibri"/>
        <family val="2"/>
        <scheme val="minor"/>
      </rPr>
      <t>– Enter the percentage of the medical that is currently being paid by the insurer on this claim. (REQUIRED - CANNOT BE ZERO)</t>
    </r>
  </si>
  <si>
    <r>
      <t>Demand (total)</t>
    </r>
    <r>
      <rPr>
        <sz val="11"/>
        <color theme="1"/>
        <rFont val="Calibri"/>
        <family val="2"/>
        <scheme val="minor"/>
      </rPr>
      <t xml:space="preserve"> - Enter claimant's indemnity and medical demand, if any.</t>
    </r>
  </si>
  <si>
    <r>
      <t>Notes:</t>
    </r>
    <r>
      <rPr>
        <sz val="11"/>
        <color theme="1"/>
        <rFont val="Calibri"/>
        <family val="2"/>
        <scheme val="minor"/>
      </rPr>
      <t xml:space="preserve"> Enter any pertinent information about the claim including but not limited to: has claimant previously been offered a settlement and for how much; if no MSA, a breakdown of most recent three years of medical.</t>
    </r>
  </si>
  <si>
    <r>
      <t>Date of 15 (8) Establishment</t>
    </r>
    <r>
      <rPr>
        <sz val="11"/>
        <color theme="1"/>
        <rFont val="Calibri"/>
        <family val="2"/>
        <scheme val="minor"/>
      </rPr>
      <t xml:space="preserve"> - Date of decision 15(8) SDF Liability was established. (REQUIRED)</t>
    </r>
  </si>
  <si>
    <t>MSA</t>
  </si>
  <si>
    <r>
      <t>MSA</t>
    </r>
    <r>
      <rPr>
        <sz val="11"/>
        <color theme="1"/>
        <rFont val="Calibri"/>
        <family val="2"/>
        <scheme val="minor"/>
      </rPr>
      <t>- Enter the CMS Approved MSA amount. (REQUIRED - enter 0 if no MSA)</t>
    </r>
  </si>
  <si>
    <r>
      <t>Rated Age -</t>
    </r>
    <r>
      <rPr>
        <sz val="11"/>
        <color theme="1"/>
        <rFont val="Calibri"/>
        <family val="2"/>
        <scheme val="minor"/>
      </rPr>
      <t xml:space="preserve"> Enter the rated age provided on MSA Allocation (for example) (REQUIRED - enter 0 if there is no rated age)</t>
    </r>
  </si>
  <si>
    <t>Status</t>
  </si>
  <si>
    <t>Medical Payout
Year 1</t>
  </si>
  <si>
    <t>Medical Payout
Year 3</t>
  </si>
  <si>
    <t>Medical Payout
Year 2</t>
  </si>
  <si>
    <r>
      <t xml:space="preserve">Average 3 Years Medical Payout x LE - </t>
    </r>
    <r>
      <rPr>
        <u/>
        <sz val="11"/>
        <color theme="1"/>
        <rFont val="Calibri"/>
        <family val="2"/>
        <scheme val="minor"/>
      </rPr>
      <t>The form will calculate</t>
    </r>
    <r>
      <rPr>
        <sz val="11"/>
        <color theme="1"/>
        <rFont val="Calibri"/>
        <family val="2"/>
        <scheme val="minor"/>
      </rPr>
      <t xml:space="preserve"> the projected medical payout based on the average medical payout over the last three years and Life Expectancy.</t>
    </r>
  </si>
  <si>
    <t>Average last 3 Years Medical Payout x LE</t>
  </si>
  <si>
    <t>Employer</t>
  </si>
  <si>
    <r>
      <t>Insurers W#</t>
    </r>
    <r>
      <rPr>
        <sz val="11"/>
        <color theme="1"/>
        <rFont val="Calibri"/>
        <family val="2"/>
        <scheme val="minor"/>
      </rPr>
      <t xml:space="preserve"> - Enter the insurers Board assigned W#</t>
    </r>
  </si>
  <si>
    <r>
      <t xml:space="preserve">Employer </t>
    </r>
    <r>
      <rPr>
        <sz val="11"/>
        <color theme="1"/>
        <rFont val="Calibri"/>
        <family val="2"/>
        <scheme val="minor"/>
      </rPr>
      <t>- Enter the employers name</t>
    </r>
  </si>
  <si>
    <t>Insurers W#</t>
  </si>
  <si>
    <t>Overall CCP Rate</t>
  </si>
  <si>
    <r>
      <t>Overall CCP Rate</t>
    </r>
    <r>
      <rPr>
        <sz val="11"/>
        <color theme="1"/>
        <rFont val="Calibri"/>
        <family val="2"/>
        <scheme val="minor"/>
      </rPr>
      <t xml:space="preserve"> - Enter the weekly CCP rate prior to apportionment and 15(8) liabilities. (REQUIRED)</t>
    </r>
  </si>
  <si>
    <t>Capped Case (Y/N)</t>
  </si>
  <si>
    <r>
      <t>Capped Case (Y/N)</t>
    </r>
    <r>
      <rPr>
        <sz val="11"/>
        <color theme="1"/>
        <rFont val="Calibri"/>
        <family val="2"/>
        <scheme val="minor"/>
      </rPr>
      <t xml:space="preserve"> - Indicate if case is capped because DOA is on or after 3/13/2007. (REQUIRED)</t>
    </r>
  </si>
  <si>
    <t>Claim Admin Claim #</t>
  </si>
  <si>
    <r>
      <t>Claim Admin Claim # (Claim Admin Claim Number)</t>
    </r>
    <r>
      <rPr>
        <sz val="11"/>
        <color theme="1"/>
        <rFont val="Calibri"/>
        <family val="2"/>
        <scheme val="minor"/>
      </rPr>
      <t xml:space="preserve"> – Enter the claim number assigned by the carrier. [OPTIONAL]</t>
    </r>
  </si>
  <si>
    <t>Expiration Date</t>
  </si>
  <si>
    <r>
      <t>Medical Payout Year 1 -</t>
    </r>
    <r>
      <rPr>
        <sz val="11"/>
        <color theme="1"/>
        <rFont val="Calibri"/>
        <family val="2"/>
        <scheme val="minor"/>
      </rPr>
      <t xml:space="preserve"> Enter medical payout for 3 years prior to request. (REQUIRED - enter 0 if providing MSA)</t>
    </r>
  </si>
  <si>
    <r>
      <t xml:space="preserve">Medical Payout Year 2 </t>
    </r>
    <r>
      <rPr>
        <sz val="11"/>
        <color theme="1"/>
        <rFont val="Calibri"/>
        <family val="2"/>
        <scheme val="minor"/>
      </rPr>
      <t>- Enter medical payout for 2 years prior to request. (REQUIRED - enter 0 if providing MSA)</t>
    </r>
  </si>
  <si>
    <r>
      <t xml:space="preserve">Medical Payout Year 3 </t>
    </r>
    <r>
      <rPr>
        <sz val="11"/>
        <color theme="1"/>
        <rFont val="Calibri"/>
        <family val="2"/>
        <scheme val="minor"/>
      </rPr>
      <t>- Enter medical payout for 1 year prior to request. (REQUIRED - enter 0 if providing MSA)</t>
    </r>
  </si>
  <si>
    <t>LE
(updated 6/22)</t>
  </si>
  <si>
    <t>Table 1. Life table for the total population: United States, 2021</t>
  </si>
  <si>
    <t>National Vital Statistics Reports, Vol. 72, No. 12, November 7,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</si>
</sst>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0.0"/>
    <numFmt numFmtId="166" formatCode="&quot;$&quot;#,##0"/>
    <numFmt numFmtId="167" formatCode="m/d/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theme="1"/>
      <name val="Arial"/>
      <family val="2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3" fontId="3" fillId="0" borderId="0"/>
  </cellStyleXfs>
  <cellXfs count="108">
    <xf numFmtId="0" fontId="0" fillId="0" borderId="0" xfId="0"/>
    <xf numFmtId="0" fontId="0" fillId="0" borderId="0" xfId="0"/>
    <xf numFmtId="0" fontId="1" fillId="0" borderId="0" xfId="0" applyFont="1" applyAlignment="1">
      <alignment wrapText="1"/>
    </xf>
    <xf numFmtId="3" fontId="4" fillId="0" borderId="3" xfId="2" applyFont="1" applyBorder="1" applyAlignment="1">
      <alignment horizontal="center" wrapText="1"/>
    </xf>
    <xf numFmtId="165" fontId="6" fillId="0" borderId="3" xfId="0" applyNumberFormat="1" applyFont="1" applyBorder="1"/>
    <xf numFmtId="165" fontId="6" fillId="0" borderId="5" xfId="0" applyNumberFormat="1" applyFont="1" applyBorder="1"/>
    <xf numFmtId="165" fontId="6" fillId="0" borderId="7" xfId="0" applyNumberFormat="1" applyFont="1" applyBorder="1"/>
    <xf numFmtId="0" fontId="0" fillId="0" borderId="0" xfId="0" applyAlignment="1">
      <alignment wrapText="1"/>
    </xf>
    <xf numFmtId="0" fontId="8" fillId="0" borderId="0" xfId="0" applyFont="1"/>
    <xf numFmtId="0" fontId="8" fillId="0" borderId="0" xfId="0" applyFont="1" applyFill="1" applyAlignment="1">
      <alignment horizontal="right"/>
    </xf>
    <xf numFmtId="164" fontId="8" fillId="0" borderId="0" xfId="0" applyNumberFormat="1" applyFont="1"/>
    <xf numFmtId="0" fontId="8" fillId="0" borderId="0" xfId="0" applyFont="1" applyFill="1"/>
    <xf numFmtId="14" fontId="8" fillId="0" borderId="0" xfId="0" applyNumberFormat="1" applyFont="1" applyFill="1"/>
    <xf numFmtId="2" fontId="8" fillId="0" borderId="0" xfId="0" applyNumberFormat="1" applyFont="1" applyFill="1"/>
    <xf numFmtId="49" fontId="8" fillId="0" borderId="0" xfId="0" applyNumberFormat="1" applyFont="1" applyFill="1" applyAlignment="1">
      <alignment wrapText="1"/>
    </xf>
    <xf numFmtId="4" fontId="8" fillId="0" borderId="0" xfId="0" applyNumberFormat="1" applyFont="1" applyFill="1"/>
    <xf numFmtId="9" fontId="8" fillId="0" borderId="0" xfId="1" applyFont="1" applyFill="1"/>
    <xf numFmtId="3" fontId="8" fillId="0" borderId="0" xfId="0" applyNumberFormat="1" applyFont="1" applyFill="1"/>
    <xf numFmtId="164" fontId="8" fillId="0" borderId="0" xfId="0" applyNumberFormat="1" applyFont="1" applyFill="1"/>
    <xf numFmtId="14" fontId="9" fillId="0" borderId="0" xfId="0" applyNumberFormat="1" applyFont="1" applyFill="1"/>
    <xf numFmtId="49" fontId="9" fillId="0" borderId="0" xfId="0" applyNumberFormat="1" applyFont="1" applyFill="1" applyAlignment="1">
      <alignment wrapText="1"/>
    </xf>
    <xf numFmtId="9" fontId="9" fillId="0" borderId="0" xfId="1" applyFont="1" applyFill="1"/>
    <xf numFmtId="2" fontId="8" fillId="0" borderId="0" xfId="0" applyNumberFormat="1" applyFont="1"/>
    <xf numFmtId="49" fontId="8" fillId="0" borderId="0" xfId="0" applyNumberFormat="1" applyFont="1" applyAlignment="1">
      <alignment wrapText="1"/>
    </xf>
    <xf numFmtId="9" fontId="8" fillId="0" borderId="0" xfId="1" applyFont="1"/>
    <xf numFmtId="0" fontId="8" fillId="0" borderId="0" xfId="0" applyFont="1" applyProtection="1">
      <protection locked="0"/>
    </xf>
    <xf numFmtId="14" fontId="8" fillId="0" borderId="0" xfId="0" applyNumberFormat="1" applyFont="1" applyFill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right"/>
      <protection locked="0"/>
    </xf>
    <xf numFmtId="0" fontId="8" fillId="0" borderId="0" xfId="0" applyFont="1" applyFill="1" applyAlignment="1" applyProtection="1">
      <alignment horizontal="right"/>
      <protection locked="0"/>
    </xf>
    <xf numFmtId="164" fontId="8" fillId="0" borderId="0" xfId="0" applyNumberFormat="1" applyFont="1" applyFill="1" applyAlignment="1" applyProtection="1">
      <alignment horizontal="right" wrapText="1"/>
      <protection locked="0"/>
    </xf>
    <xf numFmtId="166" fontId="8" fillId="0" borderId="0" xfId="0" applyNumberFormat="1" applyFont="1" applyFill="1" applyAlignment="1" applyProtection="1">
      <alignment horizontal="right"/>
      <protection locked="0"/>
    </xf>
    <xf numFmtId="164" fontId="8" fillId="0" borderId="0" xfId="0" applyNumberFormat="1" applyFont="1" applyFill="1" applyAlignment="1" applyProtection="1">
      <alignment horizontal="center"/>
      <protection locked="0"/>
    </xf>
    <xf numFmtId="164" fontId="8" fillId="0" borderId="0" xfId="0" applyNumberFormat="1" applyFont="1" applyFill="1" applyAlignment="1" applyProtection="1">
      <alignment horizontal="right"/>
      <protection locked="0"/>
    </xf>
    <xf numFmtId="164" fontId="8" fillId="0" borderId="0" xfId="0" applyNumberFormat="1" applyFont="1" applyProtection="1">
      <protection locked="0"/>
    </xf>
    <xf numFmtId="49" fontId="8" fillId="0" borderId="0" xfId="0" applyNumberFormat="1" applyFont="1" applyFill="1" applyAlignment="1" applyProtection="1">
      <alignment horizontal="right" wrapText="1"/>
      <protection locked="0"/>
    </xf>
    <xf numFmtId="164" fontId="8" fillId="0" borderId="0" xfId="0" applyNumberFormat="1" applyFont="1" applyFill="1" applyAlignment="1" applyProtection="1">
      <alignment horizontal="center" wrapText="1"/>
      <protection locked="0"/>
    </xf>
    <xf numFmtId="14" fontId="8" fillId="0" borderId="0" xfId="0" applyNumberFormat="1" applyFont="1" applyProtection="1">
      <protection locked="0"/>
    </xf>
    <xf numFmtId="4" fontId="8" fillId="0" borderId="0" xfId="0" applyNumberFormat="1" applyFont="1" applyAlignment="1" applyProtection="1">
      <alignment horizontal="center"/>
      <protection locked="0"/>
    </xf>
    <xf numFmtId="166" fontId="8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14" fontId="9" fillId="0" borderId="0" xfId="0" applyNumberFormat="1" applyFont="1" applyProtection="1">
      <protection locked="0"/>
    </xf>
    <xf numFmtId="0" fontId="8" fillId="0" borderId="0" xfId="0" applyFont="1" applyFill="1" applyProtection="1">
      <protection locked="0"/>
    </xf>
    <xf numFmtId="14" fontId="8" fillId="0" borderId="0" xfId="0" applyNumberFormat="1" applyFont="1" applyFill="1" applyProtection="1">
      <protection locked="0"/>
    </xf>
    <xf numFmtId="2" fontId="8" fillId="0" borderId="0" xfId="0" applyNumberFormat="1" applyFont="1" applyFill="1" applyProtection="1">
      <protection locked="0"/>
    </xf>
    <xf numFmtId="49" fontId="8" fillId="0" borderId="0" xfId="0" applyNumberFormat="1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horizontal="center" wrapText="1"/>
      <protection locked="0"/>
    </xf>
    <xf numFmtId="4" fontId="8" fillId="0" borderId="0" xfId="0" applyNumberFormat="1" applyFont="1" applyFill="1" applyProtection="1">
      <protection locked="0"/>
    </xf>
    <xf numFmtId="4" fontId="8" fillId="0" borderId="0" xfId="0" applyNumberFormat="1" applyFont="1" applyFill="1" applyAlignment="1" applyProtection="1">
      <alignment horizontal="center"/>
      <protection locked="0"/>
    </xf>
    <xf numFmtId="3" fontId="8" fillId="0" borderId="0" xfId="0" applyNumberFormat="1" applyFont="1" applyFill="1" applyAlignment="1" applyProtection="1">
      <alignment horizontal="center"/>
      <protection locked="0"/>
    </xf>
    <xf numFmtId="164" fontId="8" fillId="5" borderId="0" xfId="0" applyNumberFormat="1" applyFont="1" applyFill="1" applyAlignment="1" applyProtection="1">
      <alignment horizontal="right"/>
    </xf>
    <xf numFmtId="2" fontId="8" fillId="5" borderId="0" xfId="0" applyNumberFormat="1" applyFont="1" applyFill="1" applyAlignment="1" applyProtection="1">
      <alignment horizontal="right"/>
    </xf>
    <xf numFmtId="166" fontId="8" fillId="5" borderId="0" xfId="0" applyNumberFormat="1" applyFont="1" applyFill="1" applyAlignment="1" applyProtection="1">
      <alignment horizontal="right"/>
    </xf>
    <xf numFmtId="0" fontId="10" fillId="0" borderId="0" xfId="0" applyFont="1" applyAlignment="1">
      <alignment horizontal="left" vertical="center" wrapText="1"/>
    </xf>
    <xf numFmtId="14" fontId="8" fillId="0" borderId="0" xfId="0" applyNumberFormat="1" applyFont="1" applyFill="1" applyAlignment="1" applyProtection="1">
      <alignment wrapText="1"/>
      <protection locked="0"/>
    </xf>
    <xf numFmtId="14" fontId="8" fillId="0" borderId="0" xfId="0" applyNumberFormat="1" applyFont="1" applyFill="1" applyAlignment="1">
      <alignment wrapText="1"/>
    </xf>
    <xf numFmtId="0" fontId="8" fillId="0" borderId="0" xfId="0" applyFont="1" applyFill="1" applyAlignment="1">
      <alignment wrapText="1"/>
    </xf>
    <xf numFmtId="0" fontId="8" fillId="0" borderId="0" xfId="0" applyFont="1" applyAlignment="1">
      <alignment wrapText="1"/>
    </xf>
    <xf numFmtId="164" fontId="8" fillId="0" borderId="0" xfId="0" applyNumberFormat="1" applyFont="1" applyFill="1" applyAlignment="1">
      <alignment wrapText="1"/>
    </xf>
    <xf numFmtId="0" fontId="8" fillId="0" borderId="0" xfId="0" applyFont="1" applyFill="1" applyAlignment="1" applyProtection="1">
      <alignment horizontal="right" wrapText="1"/>
      <protection locked="0"/>
    </xf>
    <xf numFmtId="49" fontId="8" fillId="0" borderId="0" xfId="0" quotePrefix="1" applyNumberFormat="1" applyFont="1" applyAlignment="1" applyProtection="1">
      <alignment horizontal="right"/>
      <protection locked="0"/>
    </xf>
    <xf numFmtId="49" fontId="8" fillId="0" borderId="0" xfId="0" applyNumberFormat="1" applyFont="1" applyAlignment="1" applyProtection="1">
      <alignment horizontal="right"/>
      <protection locked="0"/>
    </xf>
    <xf numFmtId="49" fontId="8" fillId="0" borderId="0" xfId="0" applyNumberFormat="1" applyFont="1" applyFill="1" applyAlignment="1" applyProtection="1">
      <alignment horizontal="right"/>
      <protection locked="0"/>
    </xf>
    <xf numFmtId="49" fontId="8" fillId="0" borderId="0" xfId="0" applyNumberFormat="1" applyFont="1" applyFill="1" applyAlignment="1">
      <alignment horizontal="right"/>
    </xf>
    <xf numFmtId="49" fontId="9" fillId="0" borderId="0" xfId="0" applyNumberFormat="1" applyFont="1" applyFill="1" applyAlignment="1">
      <alignment horizontal="right"/>
    </xf>
    <xf numFmtId="49" fontId="8" fillId="0" borderId="0" xfId="0" applyNumberFormat="1" applyFont="1" applyAlignment="1">
      <alignment horizontal="right"/>
    </xf>
    <xf numFmtId="49" fontId="7" fillId="0" borderId="0" xfId="0" applyNumberFormat="1" applyFont="1" applyAlignment="1" applyProtection="1">
      <alignment horizontal="center" wrapText="1"/>
    </xf>
    <xf numFmtId="0" fontId="7" fillId="0" borderId="0" xfId="0" applyFont="1" applyAlignment="1" applyProtection="1">
      <alignment horizontal="center" wrapText="1"/>
    </xf>
    <xf numFmtId="2" fontId="7" fillId="0" borderId="0" xfId="0" applyNumberFormat="1" applyFont="1" applyAlignment="1" applyProtection="1">
      <alignment horizontal="center" wrapText="1"/>
    </xf>
    <xf numFmtId="49" fontId="7" fillId="0" borderId="0" xfId="0" applyNumberFormat="1" applyFont="1" applyFill="1" applyAlignment="1" applyProtection="1">
      <alignment horizontal="center" wrapText="1"/>
    </xf>
    <xf numFmtId="0" fontId="7" fillId="0" borderId="0" xfId="0" applyFont="1" applyFill="1" applyAlignment="1" applyProtection="1">
      <alignment horizontal="center" wrapText="1"/>
    </xf>
    <xf numFmtId="164" fontId="7" fillId="4" borderId="0" xfId="0" applyNumberFormat="1" applyFont="1" applyFill="1" applyAlignment="1" applyProtection="1">
      <alignment horizontal="center" wrapText="1"/>
    </xf>
    <xf numFmtId="0" fontId="7" fillId="4" borderId="0" xfId="0" applyFont="1" applyFill="1" applyAlignment="1" applyProtection="1">
      <alignment horizontal="center" wrapText="1"/>
    </xf>
    <xf numFmtId="164" fontId="7" fillId="2" borderId="0" xfId="0" applyNumberFormat="1" applyFont="1" applyFill="1" applyAlignment="1" applyProtection="1">
      <alignment horizontal="center" wrapText="1"/>
    </xf>
    <xf numFmtId="0" fontId="7" fillId="3" borderId="0" xfId="0" applyFont="1" applyFill="1" applyAlignment="1" applyProtection="1">
      <alignment horizontal="center" wrapText="1"/>
    </xf>
    <xf numFmtId="2" fontId="8" fillId="0" borderId="0" xfId="0" applyNumberFormat="1" applyFont="1" applyFill="1" applyProtection="1"/>
    <xf numFmtId="2" fontId="8" fillId="0" borderId="0" xfId="0" applyNumberFormat="1" applyFont="1" applyProtection="1"/>
    <xf numFmtId="2" fontId="8" fillId="0" borderId="0" xfId="0" applyNumberFormat="1" applyFont="1" applyAlignment="1" applyProtection="1">
      <alignment horizontal="right"/>
    </xf>
    <xf numFmtId="0" fontId="8" fillId="0" borderId="0" xfId="0" applyFont="1" applyFill="1" applyProtection="1"/>
    <xf numFmtId="0" fontId="9" fillId="0" borderId="0" xfId="0" applyFont="1" applyFill="1" applyProtection="1"/>
    <xf numFmtId="3" fontId="8" fillId="0" borderId="0" xfId="0" applyNumberFormat="1" applyFont="1" applyFill="1" applyProtection="1"/>
    <xf numFmtId="4" fontId="8" fillId="0" borderId="0" xfId="0" applyNumberFormat="1" applyFont="1" applyFill="1" applyProtection="1"/>
    <xf numFmtId="0" fontId="8" fillId="0" borderId="0" xfId="0" applyFont="1" applyProtection="1"/>
    <xf numFmtId="164" fontId="8" fillId="0" borderId="0" xfId="0" applyNumberFormat="1" applyFont="1" applyAlignment="1" applyProtection="1">
      <alignment horizontal="right"/>
    </xf>
    <xf numFmtId="164" fontId="8" fillId="0" borderId="0" xfId="0" applyNumberFormat="1" applyFont="1" applyFill="1" applyProtection="1"/>
    <xf numFmtId="164" fontId="8" fillId="0" borderId="0" xfId="0" applyNumberFormat="1" applyFont="1" applyProtection="1"/>
    <xf numFmtId="10" fontId="8" fillId="0" borderId="0" xfId="1" applyNumberFormat="1" applyFont="1" applyFill="1" applyAlignment="1" applyProtection="1">
      <alignment horizontal="right"/>
      <protection locked="0"/>
    </xf>
    <xf numFmtId="10" fontId="8" fillId="0" borderId="0" xfId="1" applyNumberFormat="1" applyFont="1" applyFill="1" applyProtection="1">
      <protection locked="0"/>
    </xf>
    <xf numFmtId="167" fontId="8" fillId="0" borderId="0" xfId="0" applyNumberFormat="1" applyFont="1" applyFill="1" applyAlignment="1" applyProtection="1">
      <alignment horizontal="right"/>
      <protection locked="0"/>
    </xf>
    <xf numFmtId="167" fontId="8" fillId="0" borderId="0" xfId="0" applyNumberFormat="1" applyFont="1" applyFill="1" applyProtection="1">
      <protection locked="0"/>
    </xf>
    <xf numFmtId="49" fontId="8" fillId="0" borderId="0" xfId="0" applyNumberFormat="1" applyFont="1" applyProtection="1">
      <protection locked="0"/>
    </xf>
    <xf numFmtId="49" fontId="9" fillId="0" borderId="0" xfId="0" applyNumberFormat="1" applyFont="1" applyProtection="1">
      <protection locked="0"/>
    </xf>
    <xf numFmtId="49" fontId="8" fillId="0" borderId="0" xfId="0" applyNumberFormat="1" applyFont="1" applyFill="1" applyProtection="1">
      <protection locked="0"/>
    </xf>
    <xf numFmtId="49" fontId="8" fillId="0" borderId="0" xfId="0" applyNumberFormat="1" applyFont="1" applyFill="1"/>
    <xf numFmtId="49" fontId="9" fillId="0" borderId="0" xfId="0" applyNumberFormat="1" applyFont="1" applyFill="1"/>
    <xf numFmtId="49" fontId="8" fillId="0" borderId="0" xfId="0" applyNumberFormat="1" applyFont="1"/>
    <xf numFmtId="164" fontId="8" fillId="0" borderId="0" xfId="0" applyNumberFormat="1" applyFont="1" applyFill="1" applyProtection="1">
      <protection locked="0"/>
    </xf>
    <xf numFmtId="3" fontId="4" fillId="0" borderId="1" xfId="2" applyFont="1" applyBorder="1"/>
    <xf numFmtId="0" fontId="6" fillId="0" borderId="2" xfId="0" applyFont="1" applyBorder="1"/>
    <xf numFmtId="0" fontId="6" fillId="0" borderId="4" xfId="0" quotePrefix="1" applyFont="1" applyBorder="1"/>
    <xf numFmtId="0" fontId="6" fillId="0" borderId="6" xfId="0" applyFont="1" applyBorder="1"/>
    <xf numFmtId="14" fontId="8" fillId="0" borderId="0" xfId="0" applyNumberFormat="1" applyFont="1" applyAlignment="1" applyProtection="1">
      <alignment horizontal="right"/>
      <protection locked="0"/>
    </xf>
    <xf numFmtId="49" fontId="8" fillId="0" borderId="0" xfId="0" applyNumberFormat="1" applyFont="1" applyAlignment="1" applyProtection="1">
      <alignment horizontal="right" wrapText="1"/>
      <protection locked="0"/>
    </xf>
    <xf numFmtId="164" fontId="8" fillId="0" borderId="0" xfId="0" applyNumberFormat="1" applyFont="1" applyAlignment="1" applyProtection="1">
      <alignment horizontal="right" wrapText="1"/>
      <protection locked="0"/>
    </xf>
    <xf numFmtId="0" fontId="8" fillId="0" borderId="0" xfId="0" applyFont="1" applyAlignment="1" applyProtection="1">
      <alignment horizontal="right" wrapText="1"/>
      <protection locked="0"/>
    </xf>
    <xf numFmtId="164" fontId="8" fillId="0" borderId="0" xfId="0" applyNumberFormat="1" applyFont="1" applyAlignment="1" applyProtection="1">
      <alignment horizontal="center"/>
      <protection locked="0"/>
    </xf>
    <xf numFmtId="166" fontId="8" fillId="0" borderId="0" xfId="0" applyNumberFormat="1" applyFont="1" applyAlignment="1" applyProtection="1">
      <alignment horizontal="right"/>
      <protection locked="0"/>
    </xf>
    <xf numFmtId="164" fontId="8" fillId="0" borderId="0" xfId="0" applyNumberFormat="1" applyFont="1" applyAlignment="1" applyProtection="1">
      <alignment horizontal="right"/>
      <protection locked="0"/>
    </xf>
  </cellXfs>
  <cellStyles count="3">
    <cellStyle name="Normal" xfId="0" builtinId="0"/>
    <cellStyle name="Normal_Tb 2" xfId="2" xr:uid="{A905CB45-C1F6-46E1-AFBB-5301AFC00449}"/>
    <cellStyle name="Percent" xfId="1" builtinId="5"/>
  </cellStyles>
  <dxfs count="47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E1C28-B614-435C-8C63-5C55B45E375A}">
  <sheetPr codeName="Sheet1"/>
  <dimension ref="A1:AL130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8.5703125" defaultRowHeight="12.75" x14ac:dyDescent="0.2"/>
  <cols>
    <col min="1" max="1" width="11.42578125" style="65" customWidth="1"/>
    <col min="2" max="2" width="22.42578125" style="8" customWidth="1"/>
    <col min="3" max="3" width="11.42578125" style="8" customWidth="1"/>
    <col min="4" max="4" width="6.5703125" style="76" bestFit="1" customWidth="1"/>
    <col min="5" max="5" width="11.42578125" style="22" bestFit="1" customWidth="1"/>
    <col min="6" max="6" width="8" style="76" bestFit="1" customWidth="1"/>
    <col min="7" max="7" width="14.5703125" style="8" customWidth="1"/>
    <col min="8" max="8" width="26.5703125" style="8" customWidth="1"/>
    <col min="9" max="9" width="24.5703125" style="95" customWidth="1"/>
    <col min="10" max="10" width="10.5703125" style="8" customWidth="1"/>
    <col min="11" max="11" width="17.5703125" style="57" customWidth="1"/>
    <col min="12" max="12" width="8.5703125" style="23" customWidth="1"/>
    <col min="13" max="13" width="11.42578125" style="8" customWidth="1"/>
    <col min="14" max="14" width="12.42578125" style="8" customWidth="1"/>
    <col min="15" max="15" width="12.42578125" style="8" bestFit="1" customWidth="1"/>
    <col min="16" max="16" width="13.5703125" style="8" customWidth="1"/>
    <col min="17" max="19" width="12.5703125" style="8" bestFit="1" customWidth="1"/>
    <col min="20" max="20" width="17.42578125" style="82" customWidth="1"/>
    <col min="21" max="21" width="9.42578125" style="8" bestFit="1" customWidth="1"/>
    <col min="22" max="22" width="9.42578125" style="8" customWidth="1"/>
    <col min="23" max="23" width="10.42578125" style="8" bestFit="1" customWidth="1"/>
    <col min="24" max="24" width="14" style="23" customWidth="1"/>
    <col min="25" max="25" width="9.85546875" style="10" customWidth="1"/>
    <col min="26" max="26" width="12" style="24" customWidth="1"/>
    <col min="27" max="27" width="11.42578125" style="24" customWidth="1"/>
    <col min="28" max="28" width="8.5703125" style="24" bestFit="1" customWidth="1"/>
    <col min="29" max="29" width="12.42578125" style="85" customWidth="1"/>
    <col min="30" max="30" width="11.42578125" style="85" customWidth="1"/>
    <col min="31" max="31" width="9.140625" style="82" customWidth="1"/>
    <col min="32" max="32" width="11.42578125" style="85" bestFit="1" customWidth="1"/>
    <col min="33" max="33" width="9.5703125" style="85" customWidth="1"/>
    <col min="34" max="34" width="10.5703125" style="85" customWidth="1"/>
    <col min="35" max="35" width="11.42578125" style="82" bestFit="1" customWidth="1"/>
    <col min="36" max="36" width="22.5703125" style="57" customWidth="1"/>
    <col min="37" max="37" width="12" style="8" customWidth="1"/>
    <col min="38" max="16384" width="8.5703125" style="8"/>
  </cols>
  <sheetData>
    <row r="1" spans="1:38" s="67" customFormat="1" ht="51" x14ac:dyDescent="0.2">
      <c r="A1" s="66" t="s">
        <v>0</v>
      </c>
      <c r="B1" s="67" t="s">
        <v>1</v>
      </c>
      <c r="C1" s="67" t="s">
        <v>2</v>
      </c>
      <c r="D1" s="68" t="s">
        <v>6</v>
      </c>
      <c r="E1" s="68" t="s">
        <v>18</v>
      </c>
      <c r="F1" s="68" t="s">
        <v>14</v>
      </c>
      <c r="G1" s="67" t="s">
        <v>64</v>
      </c>
      <c r="H1" s="67" t="s">
        <v>61</v>
      </c>
      <c r="I1" s="66" t="s">
        <v>69</v>
      </c>
      <c r="J1" s="67" t="s">
        <v>3</v>
      </c>
      <c r="K1" s="67" t="s">
        <v>17</v>
      </c>
      <c r="L1" s="69" t="s">
        <v>16</v>
      </c>
      <c r="M1" s="70" t="s">
        <v>15</v>
      </c>
      <c r="N1" s="67" t="s">
        <v>8</v>
      </c>
      <c r="O1" s="67" t="s">
        <v>19</v>
      </c>
      <c r="P1" s="67" t="s">
        <v>52</v>
      </c>
      <c r="Q1" s="67" t="s">
        <v>56</v>
      </c>
      <c r="R1" s="67" t="s">
        <v>58</v>
      </c>
      <c r="S1" s="67" t="s">
        <v>57</v>
      </c>
      <c r="T1" s="67" t="s">
        <v>60</v>
      </c>
      <c r="U1" s="67" t="s">
        <v>20</v>
      </c>
      <c r="V1" s="67" t="s">
        <v>67</v>
      </c>
      <c r="W1" s="67" t="s">
        <v>21</v>
      </c>
      <c r="X1" s="66" t="s">
        <v>7</v>
      </c>
      <c r="Y1" s="71" t="s">
        <v>65</v>
      </c>
      <c r="Z1" s="72" t="s">
        <v>45</v>
      </c>
      <c r="AA1" s="72" t="s">
        <v>46</v>
      </c>
      <c r="AB1" s="72" t="s">
        <v>25</v>
      </c>
      <c r="AC1" s="71" t="s">
        <v>13</v>
      </c>
      <c r="AD1" s="71" t="s">
        <v>4</v>
      </c>
      <c r="AE1" s="72" t="s">
        <v>75</v>
      </c>
      <c r="AF1" s="71" t="s">
        <v>5</v>
      </c>
      <c r="AG1" s="73" t="s">
        <v>11</v>
      </c>
      <c r="AH1" s="73" t="s">
        <v>12</v>
      </c>
      <c r="AI1" s="74" t="s">
        <v>23</v>
      </c>
      <c r="AJ1" s="67" t="s">
        <v>22</v>
      </c>
      <c r="AK1" s="67" t="s">
        <v>55</v>
      </c>
      <c r="AL1" s="67" t="s">
        <v>71</v>
      </c>
    </row>
    <row r="2" spans="1:38" s="9" customFormat="1" x14ac:dyDescent="0.2">
      <c r="A2" s="61"/>
      <c r="B2" s="25"/>
      <c r="C2" s="101"/>
      <c r="D2" s="51">
        <f t="shared" ref="D2:D122" ca="1" si="0">YEARFRAC(C2,TODAY())</f>
        <v>124.14722222222223</v>
      </c>
      <c r="E2" s="27"/>
      <c r="F2" s="51">
        <f t="shared" ref="F2:F122" ca="1" si="1">D2+E2</f>
        <v>124.14722222222223</v>
      </c>
      <c r="G2" s="25"/>
      <c r="H2" s="25"/>
      <c r="I2" s="90"/>
      <c r="J2" s="101"/>
      <c r="K2" s="102"/>
      <c r="L2" s="103"/>
      <c r="M2" s="101"/>
      <c r="N2" s="106"/>
      <c r="O2" s="105"/>
      <c r="P2" s="107"/>
      <c r="Q2" s="107"/>
      <c r="R2" s="107"/>
      <c r="S2" s="107"/>
      <c r="T2" s="50">
        <f t="shared" ref="T2:T122" si="2">SUM(Q2:S2)/3*AE2</f>
        <v>0</v>
      </c>
      <c r="U2" s="105"/>
      <c r="V2" s="105"/>
      <c r="W2" s="105"/>
      <c r="X2" s="102"/>
      <c r="Y2" s="33"/>
      <c r="Z2" s="86"/>
      <c r="AA2" s="86"/>
      <c r="AB2" s="86"/>
      <c r="AC2" s="50">
        <f>Y2*Z2*AB2</f>
        <v>0</v>
      </c>
      <c r="AD2" s="50">
        <f t="shared" ref="AD2:AD122" si="3">AC2*52</f>
        <v>0</v>
      </c>
      <c r="AE2" s="51">
        <f>IF(A2="",,VLOOKUP(ROUNDDOWN(F2,0),'LE Table'!$A$2:$B$102,2))</f>
        <v>0</v>
      </c>
      <c r="AF2" s="52">
        <f t="shared" ref="AF2:AF122" si="4">AD2*AE2</f>
        <v>0</v>
      </c>
      <c r="AG2" s="52">
        <f t="shared" ref="AG2:AG102" si="5">AF2*0.5</f>
        <v>0</v>
      </c>
      <c r="AH2" s="52">
        <f>(P2+T2)*AA2*AB2</f>
        <v>0</v>
      </c>
      <c r="AI2" s="52">
        <f t="shared" ref="AI2:AI102" si="6">AG2+AH2</f>
        <v>0</v>
      </c>
      <c r="AJ2" s="104"/>
      <c r="AK2" s="28"/>
      <c r="AL2" s="88"/>
    </row>
    <row r="3" spans="1:38" s="9" customFormat="1" x14ac:dyDescent="0.2">
      <c r="A3" s="61"/>
      <c r="B3" s="25"/>
      <c r="C3" s="26"/>
      <c r="D3" s="51">
        <f t="shared" ref="D3:D62" ca="1" si="7">YEARFRAC(C3,TODAY())</f>
        <v>124.14722222222223</v>
      </c>
      <c r="E3" s="27"/>
      <c r="F3" s="51">
        <f t="shared" ref="F3:F62" ca="1" si="8">D3+E3</f>
        <v>124.14722222222223</v>
      </c>
      <c r="G3" s="25"/>
      <c r="H3" s="25"/>
      <c r="I3" s="90"/>
      <c r="J3" s="26"/>
      <c r="K3" s="34"/>
      <c r="L3" s="29"/>
      <c r="M3" s="26"/>
      <c r="N3" s="30"/>
      <c r="O3" s="31"/>
      <c r="P3" s="32"/>
      <c r="Q3" s="32"/>
      <c r="R3" s="32"/>
      <c r="S3" s="32"/>
      <c r="T3" s="50">
        <f t="shared" ref="T3:T62" si="9">SUM(Q3:S3)/3*AE3</f>
        <v>0</v>
      </c>
      <c r="U3" s="31"/>
      <c r="V3" s="31"/>
      <c r="W3" s="31"/>
      <c r="X3" s="34"/>
      <c r="Y3" s="33"/>
      <c r="Z3" s="86"/>
      <c r="AA3" s="86"/>
      <c r="AB3" s="86"/>
      <c r="AC3" s="50">
        <f t="shared" ref="AC3:AC62" si="10">Y3*Z3*AB3</f>
        <v>0</v>
      </c>
      <c r="AD3" s="50">
        <f t="shared" ref="AD3:AD62" si="11">AC3*52</f>
        <v>0</v>
      </c>
      <c r="AE3" s="51">
        <f>IF(A3="",,VLOOKUP(ROUNDDOWN(F3,0),'LE Table'!$A$2:$B$102,2))</f>
        <v>0</v>
      </c>
      <c r="AF3" s="52">
        <f t="shared" ref="AF3:AF62" si="12">AD3*AE3</f>
        <v>0</v>
      </c>
      <c r="AG3" s="52">
        <f t="shared" si="5"/>
        <v>0</v>
      </c>
      <c r="AH3" s="52">
        <f t="shared" ref="AH3:AH62" si="13">(P3+T3)*AA3*AB3</f>
        <v>0</v>
      </c>
      <c r="AI3" s="52">
        <f t="shared" si="6"/>
        <v>0</v>
      </c>
      <c r="AJ3" s="59"/>
      <c r="AK3" s="28"/>
      <c r="AL3" s="88"/>
    </row>
    <row r="4" spans="1:38" s="9" customFormat="1" x14ac:dyDescent="0.2">
      <c r="A4" s="61"/>
      <c r="B4" s="25"/>
      <c r="C4" s="101"/>
      <c r="D4" s="51">
        <f t="shared" ca="1" si="7"/>
        <v>124.14722222222223</v>
      </c>
      <c r="E4" s="27"/>
      <c r="F4" s="51">
        <f t="shared" ca="1" si="8"/>
        <v>124.14722222222223</v>
      </c>
      <c r="G4" s="25"/>
      <c r="H4" s="25"/>
      <c r="I4" s="90"/>
      <c r="J4" s="101"/>
      <c r="K4" s="102"/>
      <c r="L4" s="103"/>
      <c r="M4" s="101"/>
      <c r="N4" s="30"/>
      <c r="O4" s="31"/>
      <c r="P4" s="32"/>
      <c r="Q4" s="32"/>
      <c r="R4" s="32"/>
      <c r="S4" s="32"/>
      <c r="T4" s="50">
        <f t="shared" si="9"/>
        <v>0</v>
      </c>
      <c r="U4" s="105"/>
      <c r="V4" s="105"/>
      <c r="W4" s="105"/>
      <c r="X4" s="102"/>
      <c r="Y4" s="33"/>
      <c r="Z4" s="86"/>
      <c r="AA4" s="86"/>
      <c r="AB4" s="86"/>
      <c r="AC4" s="50">
        <f t="shared" si="10"/>
        <v>0</v>
      </c>
      <c r="AD4" s="50">
        <f t="shared" si="11"/>
        <v>0</v>
      </c>
      <c r="AE4" s="51">
        <f>IF(A4="",,VLOOKUP(ROUNDDOWN(F4,0),'LE Table'!$A$2:$B$102,2))</f>
        <v>0</v>
      </c>
      <c r="AF4" s="52">
        <f t="shared" si="12"/>
        <v>0</v>
      </c>
      <c r="AG4" s="52">
        <f t="shared" si="5"/>
        <v>0</v>
      </c>
      <c r="AH4" s="52">
        <f t="shared" si="13"/>
        <v>0</v>
      </c>
      <c r="AI4" s="52">
        <f t="shared" si="6"/>
        <v>0</v>
      </c>
      <c r="AJ4" s="59"/>
      <c r="AK4" s="28"/>
      <c r="AL4" s="88"/>
    </row>
    <row r="5" spans="1:38" s="9" customFormat="1" x14ac:dyDescent="0.2">
      <c r="A5" s="60"/>
      <c r="B5" s="25"/>
      <c r="C5" s="26"/>
      <c r="D5" s="51">
        <f t="shared" ca="1" si="7"/>
        <v>124.14722222222223</v>
      </c>
      <c r="E5" s="27"/>
      <c r="F5" s="51">
        <f t="shared" ca="1" si="8"/>
        <v>124.14722222222223</v>
      </c>
      <c r="G5" s="25"/>
      <c r="H5" s="25"/>
      <c r="I5" s="90"/>
      <c r="J5" s="26"/>
      <c r="K5" s="34"/>
      <c r="L5" s="29"/>
      <c r="M5" s="26"/>
      <c r="N5" s="30"/>
      <c r="O5" s="31"/>
      <c r="P5" s="29"/>
      <c r="Q5" s="29"/>
      <c r="R5" s="29"/>
      <c r="S5" s="29"/>
      <c r="T5" s="50">
        <f t="shared" si="9"/>
        <v>0</v>
      </c>
      <c r="U5" s="35"/>
      <c r="V5" s="35"/>
      <c r="W5" s="35"/>
      <c r="X5" s="34"/>
      <c r="Y5" s="33"/>
      <c r="Z5" s="86"/>
      <c r="AA5" s="86"/>
      <c r="AB5" s="86"/>
      <c r="AC5" s="50">
        <f t="shared" si="10"/>
        <v>0</v>
      </c>
      <c r="AD5" s="50">
        <f t="shared" si="11"/>
        <v>0</v>
      </c>
      <c r="AE5" s="51">
        <f>IF(A5="",,VLOOKUP(ROUNDDOWN(F5,0),'LE Table'!$A$2:$B$102,2))</f>
        <v>0</v>
      </c>
      <c r="AF5" s="52">
        <f t="shared" si="12"/>
        <v>0</v>
      </c>
      <c r="AG5" s="52">
        <f t="shared" si="5"/>
        <v>0</v>
      </c>
      <c r="AH5" s="52">
        <f t="shared" si="13"/>
        <v>0</v>
      </c>
      <c r="AI5" s="52">
        <f t="shared" si="6"/>
        <v>0</v>
      </c>
      <c r="AJ5" s="59"/>
      <c r="AK5" s="28"/>
      <c r="AL5" s="88"/>
    </row>
    <row r="6" spans="1:38" s="9" customFormat="1" x14ac:dyDescent="0.2">
      <c r="A6" s="61"/>
      <c r="B6" s="25"/>
      <c r="C6" s="26"/>
      <c r="D6" s="51">
        <f t="shared" ca="1" si="7"/>
        <v>124.14722222222223</v>
      </c>
      <c r="E6" s="27"/>
      <c r="F6" s="51">
        <f t="shared" ca="1" si="8"/>
        <v>124.14722222222223</v>
      </c>
      <c r="G6" s="25"/>
      <c r="H6" s="25"/>
      <c r="I6" s="90"/>
      <c r="J6" s="26"/>
      <c r="K6" s="34"/>
      <c r="L6" s="29"/>
      <c r="M6" s="26"/>
      <c r="N6" s="30"/>
      <c r="O6" s="31"/>
      <c r="P6" s="32"/>
      <c r="Q6" s="32"/>
      <c r="R6" s="32"/>
      <c r="S6" s="32"/>
      <c r="T6" s="50">
        <f t="shared" si="9"/>
        <v>0</v>
      </c>
      <c r="U6" s="31"/>
      <c r="V6" s="31"/>
      <c r="W6" s="31"/>
      <c r="X6" s="34"/>
      <c r="Y6" s="33"/>
      <c r="Z6" s="86"/>
      <c r="AA6" s="86"/>
      <c r="AB6" s="86"/>
      <c r="AC6" s="50">
        <f t="shared" si="10"/>
        <v>0</v>
      </c>
      <c r="AD6" s="50">
        <f t="shared" si="11"/>
        <v>0</v>
      </c>
      <c r="AE6" s="51">
        <f>IF(A6="",,VLOOKUP(ROUNDDOWN(F6,0),'LE Table'!$A$2:$B$102,2))</f>
        <v>0</v>
      </c>
      <c r="AF6" s="52">
        <f t="shared" si="12"/>
        <v>0</v>
      </c>
      <c r="AG6" s="52">
        <f t="shared" si="5"/>
        <v>0</v>
      </c>
      <c r="AH6" s="52">
        <f t="shared" si="13"/>
        <v>0</v>
      </c>
      <c r="AI6" s="52">
        <f t="shared" si="6"/>
        <v>0</v>
      </c>
      <c r="AJ6" s="59"/>
      <c r="AK6" s="28"/>
      <c r="AL6" s="88"/>
    </row>
    <row r="7" spans="1:38" s="9" customFormat="1" x14ac:dyDescent="0.2">
      <c r="A7" s="61"/>
      <c r="B7" s="25"/>
      <c r="C7" s="36"/>
      <c r="D7" s="51">
        <f t="shared" ca="1" si="7"/>
        <v>124.14722222222223</v>
      </c>
      <c r="E7" s="27"/>
      <c r="F7" s="51">
        <f t="shared" ca="1" si="8"/>
        <v>124.14722222222223</v>
      </c>
      <c r="G7" s="25"/>
      <c r="H7" s="25"/>
      <c r="I7" s="90"/>
      <c r="J7" s="26"/>
      <c r="K7" s="34"/>
      <c r="L7" s="29"/>
      <c r="M7" s="26"/>
      <c r="N7" s="30"/>
      <c r="O7" s="31"/>
      <c r="P7" s="33"/>
      <c r="Q7" s="33"/>
      <c r="R7" s="33"/>
      <c r="S7" s="33"/>
      <c r="T7" s="50">
        <f t="shared" si="9"/>
        <v>0</v>
      </c>
      <c r="U7" s="37"/>
      <c r="V7" s="37"/>
      <c r="W7" s="37"/>
      <c r="X7" s="34"/>
      <c r="Y7" s="33"/>
      <c r="Z7" s="86"/>
      <c r="AA7" s="86"/>
      <c r="AB7" s="86"/>
      <c r="AC7" s="50">
        <f t="shared" si="10"/>
        <v>0</v>
      </c>
      <c r="AD7" s="50">
        <f t="shared" si="11"/>
        <v>0</v>
      </c>
      <c r="AE7" s="51">
        <f>IF(A7="",,VLOOKUP(ROUNDDOWN(F7,0),'LE Table'!$A$2:$B$102,2))</f>
        <v>0</v>
      </c>
      <c r="AF7" s="52">
        <f t="shared" si="12"/>
        <v>0</v>
      </c>
      <c r="AG7" s="52">
        <f t="shared" si="5"/>
        <v>0</v>
      </c>
      <c r="AH7" s="52">
        <f t="shared" si="13"/>
        <v>0</v>
      </c>
      <c r="AI7" s="52">
        <f t="shared" si="6"/>
        <v>0</v>
      </c>
      <c r="AJ7" s="59"/>
      <c r="AK7" s="28"/>
      <c r="AL7" s="88"/>
    </row>
    <row r="8" spans="1:38" s="9" customFormat="1" x14ac:dyDescent="0.2">
      <c r="A8" s="61"/>
      <c r="B8" s="25"/>
      <c r="C8" s="26"/>
      <c r="D8" s="51">
        <f t="shared" ca="1" si="7"/>
        <v>124.14722222222223</v>
      </c>
      <c r="E8" s="27"/>
      <c r="F8" s="51">
        <f t="shared" ca="1" si="8"/>
        <v>124.14722222222223</v>
      </c>
      <c r="G8" s="25"/>
      <c r="H8" s="25"/>
      <c r="I8" s="90"/>
      <c r="J8" s="36"/>
      <c r="K8" s="34"/>
      <c r="L8" s="29"/>
      <c r="M8" s="26"/>
      <c r="N8" s="30"/>
      <c r="O8" s="31"/>
      <c r="P8" s="32"/>
      <c r="Q8" s="32"/>
      <c r="R8" s="32"/>
      <c r="S8" s="32"/>
      <c r="T8" s="50">
        <f t="shared" si="9"/>
        <v>0</v>
      </c>
      <c r="U8" s="31"/>
      <c r="V8" s="31"/>
      <c r="W8" s="31"/>
      <c r="X8" s="34"/>
      <c r="Y8" s="33"/>
      <c r="Z8" s="86"/>
      <c r="AA8" s="86"/>
      <c r="AB8" s="86"/>
      <c r="AC8" s="50">
        <f t="shared" si="10"/>
        <v>0</v>
      </c>
      <c r="AD8" s="50">
        <f t="shared" si="11"/>
        <v>0</v>
      </c>
      <c r="AE8" s="51">
        <f>IF(A8="",,VLOOKUP(ROUNDDOWN(F8,0),'LE Table'!$A$2:$B$102,2))</f>
        <v>0</v>
      </c>
      <c r="AF8" s="52">
        <f t="shared" si="12"/>
        <v>0</v>
      </c>
      <c r="AG8" s="52">
        <f t="shared" si="5"/>
        <v>0</v>
      </c>
      <c r="AH8" s="52">
        <f t="shared" si="13"/>
        <v>0</v>
      </c>
      <c r="AI8" s="52">
        <f t="shared" si="6"/>
        <v>0</v>
      </c>
      <c r="AJ8" s="59"/>
      <c r="AK8" s="28"/>
      <c r="AL8" s="88"/>
    </row>
    <row r="9" spans="1:38" s="9" customFormat="1" x14ac:dyDescent="0.2">
      <c r="A9" s="61"/>
      <c r="B9" s="25"/>
      <c r="C9" s="26"/>
      <c r="D9" s="51">
        <f t="shared" ca="1" si="7"/>
        <v>124.14722222222223</v>
      </c>
      <c r="E9" s="27"/>
      <c r="F9" s="51">
        <f t="shared" ca="1" si="8"/>
        <v>124.14722222222223</v>
      </c>
      <c r="G9" s="25"/>
      <c r="H9" s="25"/>
      <c r="I9" s="90"/>
      <c r="J9" s="36"/>
      <c r="K9" s="34"/>
      <c r="L9" s="29"/>
      <c r="M9" s="26"/>
      <c r="N9" s="38"/>
      <c r="O9" s="31"/>
      <c r="P9" s="32"/>
      <c r="Q9" s="32"/>
      <c r="R9" s="32"/>
      <c r="S9" s="32"/>
      <c r="T9" s="50">
        <f t="shared" si="9"/>
        <v>0</v>
      </c>
      <c r="U9" s="31"/>
      <c r="V9" s="31"/>
      <c r="W9" s="31"/>
      <c r="X9" s="34"/>
      <c r="Y9" s="33"/>
      <c r="Z9" s="86"/>
      <c r="AA9" s="86"/>
      <c r="AB9" s="86"/>
      <c r="AC9" s="50">
        <f t="shared" si="10"/>
        <v>0</v>
      </c>
      <c r="AD9" s="50">
        <f t="shared" si="11"/>
        <v>0</v>
      </c>
      <c r="AE9" s="51">
        <f>IF(A9="",,VLOOKUP(ROUNDDOWN(F9,0),'LE Table'!$A$2:$B$102,2))</f>
        <v>0</v>
      </c>
      <c r="AF9" s="52">
        <f t="shared" si="12"/>
        <v>0</v>
      </c>
      <c r="AG9" s="52">
        <f t="shared" si="5"/>
        <v>0</v>
      </c>
      <c r="AH9" s="52">
        <f t="shared" si="13"/>
        <v>0</v>
      </c>
      <c r="AI9" s="52">
        <f t="shared" si="6"/>
        <v>0</v>
      </c>
      <c r="AJ9" s="59"/>
      <c r="AK9" s="28"/>
      <c r="AL9" s="88"/>
    </row>
    <row r="10" spans="1:38" s="9" customFormat="1" x14ac:dyDescent="0.2">
      <c r="A10" s="60"/>
      <c r="B10" s="39"/>
      <c r="C10" s="26"/>
      <c r="D10" s="51">
        <f t="shared" ca="1" si="7"/>
        <v>124.14722222222223</v>
      </c>
      <c r="E10" s="27"/>
      <c r="F10" s="51">
        <f t="shared" ca="1" si="8"/>
        <v>124.14722222222223</v>
      </c>
      <c r="G10" s="39"/>
      <c r="H10" s="39"/>
      <c r="I10" s="91"/>
      <c r="J10" s="40"/>
      <c r="K10" s="34"/>
      <c r="L10" s="29"/>
      <c r="M10" s="26"/>
      <c r="N10" s="30"/>
      <c r="O10" s="31"/>
      <c r="P10" s="32"/>
      <c r="Q10" s="32"/>
      <c r="R10" s="32"/>
      <c r="S10" s="32"/>
      <c r="T10" s="50">
        <f t="shared" si="9"/>
        <v>0</v>
      </c>
      <c r="U10" s="31"/>
      <c r="V10" s="31"/>
      <c r="W10" s="31"/>
      <c r="X10" s="34"/>
      <c r="Y10" s="33"/>
      <c r="Z10" s="86"/>
      <c r="AA10" s="86"/>
      <c r="AB10" s="86"/>
      <c r="AC10" s="50">
        <f t="shared" si="10"/>
        <v>0</v>
      </c>
      <c r="AD10" s="50">
        <f t="shared" si="11"/>
        <v>0</v>
      </c>
      <c r="AE10" s="51">
        <f>IF(A10="",,VLOOKUP(ROUNDDOWN(F10,0),'LE Table'!$A$2:$B$102,2))</f>
        <v>0</v>
      </c>
      <c r="AF10" s="52">
        <f t="shared" si="12"/>
        <v>0</v>
      </c>
      <c r="AG10" s="52">
        <f t="shared" si="5"/>
        <v>0</v>
      </c>
      <c r="AH10" s="52">
        <f t="shared" si="13"/>
        <v>0</v>
      </c>
      <c r="AI10" s="52">
        <f t="shared" si="6"/>
        <v>0</v>
      </c>
      <c r="AJ10" s="59"/>
      <c r="AK10" s="28"/>
      <c r="AL10" s="88"/>
    </row>
    <row r="11" spans="1:38" s="11" customFormat="1" x14ac:dyDescent="0.2">
      <c r="A11" s="62"/>
      <c r="B11" s="41"/>
      <c r="C11" s="42"/>
      <c r="D11" s="51">
        <f t="shared" ca="1" si="7"/>
        <v>124.14722222222223</v>
      </c>
      <c r="E11" s="43"/>
      <c r="F11" s="51">
        <f t="shared" ca="1" si="8"/>
        <v>124.14722222222223</v>
      </c>
      <c r="G11" s="41"/>
      <c r="H11" s="41"/>
      <c r="I11" s="92"/>
      <c r="J11" s="42"/>
      <c r="K11" s="54"/>
      <c r="L11" s="44"/>
      <c r="M11" s="42"/>
      <c r="N11" s="45"/>
      <c r="O11" s="46"/>
      <c r="P11" s="96"/>
      <c r="Q11" s="96"/>
      <c r="R11" s="96"/>
      <c r="S11" s="96"/>
      <c r="T11" s="50">
        <f t="shared" si="9"/>
        <v>0</v>
      </c>
      <c r="U11" s="48"/>
      <c r="V11" s="48"/>
      <c r="W11" s="48"/>
      <c r="X11" s="44"/>
      <c r="Y11" s="33"/>
      <c r="Z11" s="87"/>
      <c r="AA11" s="87"/>
      <c r="AB11" s="87"/>
      <c r="AC11" s="50">
        <f t="shared" si="10"/>
        <v>0</v>
      </c>
      <c r="AD11" s="50">
        <f t="shared" si="11"/>
        <v>0</v>
      </c>
      <c r="AE11" s="51">
        <f>IF(A11="",,VLOOKUP(ROUNDDOWN(F11,0),'LE Table'!$A$2:$B$102,2))</f>
        <v>0</v>
      </c>
      <c r="AF11" s="52">
        <f t="shared" si="12"/>
        <v>0</v>
      </c>
      <c r="AG11" s="52">
        <f t="shared" si="5"/>
        <v>0</v>
      </c>
      <c r="AH11" s="52">
        <f t="shared" si="13"/>
        <v>0</v>
      </c>
      <c r="AI11" s="52">
        <f t="shared" si="6"/>
        <v>0</v>
      </c>
      <c r="AJ11" s="45"/>
      <c r="AK11" s="41"/>
      <c r="AL11" s="89"/>
    </row>
    <row r="12" spans="1:38" s="9" customFormat="1" x14ac:dyDescent="0.2">
      <c r="A12" s="61"/>
      <c r="B12" s="25"/>
      <c r="C12" s="26"/>
      <c r="D12" s="51">
        <f t="shared" ca="1" si="7"/>
        <v>124.14722222222223</v>
      </c>
      <c r="E12" s="27"/>
      <c r="F12" s="51">
        <f t="shared" ca="1" si="8"/>
        <v>124.14722222222223</v>
      </c>
      <c r="G12" s="25"/>
      <c r="H12" s="25"/>
      <c r="I12" s="90"/>
      <c r="J12" s="36"/>
      <c r="K12" s="34"/>
      <c r="L12" s="29"/>
      <c r="M12" s="26"/>
      <c r="N12" s="30"/>
      <c r="O12" s="31"/>
      <c r="P12" s="32"/>
      <c r="Q12" s="32"/>
      <c r="R12" s="32"/>
      <c r="S12" s="32"/>
      <c r="T12" s="50">
        <f t="shared" si="9"/>
        <v>0</v>
      </c>
      <c r="U12" s="31"/>
      <c r="V12" s="31"/>
      <c r="W12" s="31"/>
      <c r="X12" s="34"/>
      <c r="Y12" s="33"/>
      <c r="Z12" s="86"/>
      <c r="AA12" s="86"/>
      <c r="AB12" s="86"/>
      <c r="AC12" s="50">
        <f t="shared" si="10"/>
        <v>0</v>
      </c>
      <c r="AD12" s="50">
        <f t="shared" si="11"/>
        <v>0</v>
      </c>
      <c r="AE12" s="51">
        <f>IF(A12="",,VLOOKUP(ROUNDDOWN(F12,0),'LE Table'!$A$2:$B$102,2))</f>
        <v>0</v>
      </c>
      <c r="AF12" s="52">
        <f t="shared" si="12"/>
        <v>0</v>
      </c>
      <c r="AG12" s="52">
        <f t="shared" si="5"/>
        <v>0</v>
      </c>
      <c r="AH12" s="52">
        <f t="shared" si="13"/>
        <v>0</v>
      </c>
      <c r="AI12" s="52">
        <f t="shared" si="6"/>
        <v>0</v>
      </c>
      <c r="AJ12" s="59"/>
      <c r="AK12" s="28"/>
      <c r="AL12" s="88"/>
    </row>
    <row r="13" spans="1:38" s="9" customFormat="1" x14ac:dyDescent="0.2">
      <c r="A13" s="61"/>
      <c r="B13" s="25"/>
      <c r="C13" s="26"/>
      <c r="D13" s="51">
        <f t="shared" ca="1" si="7"/>
        <v>124.14722222222223</v>
      </c>
      <c r="E13" s="27"/>
      <c r="F13" s="51">
        <f t="shared" ca="1" si="8"/>
        <v>124.14722222222223</v>
      </c>
      <c r="G13" s="25"/>
      <c r="H13" s="25"/>
      <c r="I13" s="90"/>
      <c r="J13" s="36"/>
      <c r="K13" s="34"/>
      <c r="L13" s="29"/>
      <c r="M13" s="26"/>
      <c r="N13" s="38"/>
      <c r="O13" s="31"/>
      <c r="P13" s="32"/>
      <c r="Q13" s="32"/>
      <c r="R13" s="32"/>
      <c r="S13" s="32"/>
      <c r="T13" s="50">
        <f t="shared" si="9"/>
        <v>0</v>
      </c>
      <c r="U13" s="31"/>
      <c r="V13" s="31"/>
      <c r="W13" s="31"/>
      <c r="X13" s="34"/>
      <c r="Y13" s="33"/>
      <c r="Z13" s="86"/>
      <c r="AA13" s="86"/>
      <c r="AB13" s="86"/>
      <c r="AC13" s="50">
        <f t="shared" si="10"/>
        <v>0</v>
      </c>
      <c r="AD13" s="50">
        <f t="shared" si="11"/>
        <v>0</v>
      </c>
      <c r="AE13" s="51">
        <f>IF(A13="",,VLOOKUP(ROUNDDOWN(F13,0),'LE Table'!$A$2:$B$102,2))</f>
        <v>0</v>
      </c>
      <c r="AF13" s="52">
        <f t="shared" si="12"/>
        <v>0</v>
      </c>
      <c r="AG13" s="52">
        <f t="shared" si="5"/>
        <v>0</v>
      </c>
      <c r="AH13" s="52">
        <f t="shared" si="13"/>
        <v>0</v>
      </c>
      <c r="AI13" s="52">
        <f t="shared" si="6"/>
        <v>0</v>
      </c>
      <c r="AJ13" s="59"/>
      <c r="AK13" s="28"/>
      <c r="AL13" s="88"/>
    </row>
    <row r="14" spans="1:38" s="9" customFormat="1" x14ac:dyDescent="0.2">
      <c r="A14" s="60"/>
      <c r="B14" s="39"/>
      <c r="C14" s="26"/>
      <c r="D14" s="51">
        <f t="shared" ca="1" si="7"/>
        <v>124.14722222222223</v>
      </c>
      <c r="E14" s="27"/>
      <c r="F14" s="51">
        <f t="shared" ca="1" si="8"/>
        <v>124.14722222222223</v>
      </c>
      <c r="G14" s="39"/>
      <c r="H14" s="39"/>
      <c r="I14" s="91"/>
      <c r="J14" s="40"/>
      <c r="K14" s="34"/>
      <c r="L14" s="29"/>
      <c r="M14" s="26"/>
      <c r="N14" s="30"/>
      <c r="O14" s="31"/>
      <c r="P14" s="32"/>
      <c r="Q14" s="32"/>
      <c r="R14" s="32"/>
      <c r="S14" s="32"/>
      <c r="T14" s="50">
        <f t="shared" si="9"/>
        <v>0</v>
      </c>
      <c r="U14" s="31"/>
      <c r="V14" s="31"/>
      <c r="W14" s="31"/>
      <c r="X14" s="34"/>
      <c r="Y14" s="33"/>
      <c r="Z14" s="86"/>
      <c r="AA14" s="86"/>
      <c r="AB14" s="86"/>
      <c r="AC14" s="50">
        <f t="shared" si="10"/>
        <v>0</v>
      </c>
      <c r="AD14" s="50">
        <f t="shared" si="11"/>
        <v>0</v>
      </c>
      <c r="AE14" s="51">
        <f>IF(A14="",,VLOOKUP(ROUNDDOWN(F14,0),'LE Table'!$A$2:$B$102,2))</f>
        <v>0</v>
      </c>
      <c r="AF14" s="52">
        <f t="shared" si="12"/>
        <v>0</v>
      </c>
      <c r="AG14" s="52">
        <f t="shared" si="5"/>
        <v>0</v>
      </c>
      <c r="AH14" s="52">
        <f t="shared" si="13"/>
        <v>0</v>
      </c>
      <c r="AI14" s="52">
        <f t="shared" si="6"/>
        <v>0</v>
      </c>
      <c r="AJ14" s="59"/>
      <c r="AK14" s="28"/>
      <c r="AL14" s="88"/>
    </row>
    <row r="15" spans="1:38" s="11" customFormat="1" x14ac:dyDescent="0.2">
      <c r="A15" s="62"/>
      <c r="B15" s="41"/>
      <c r="C15" s="42"/>
      <c r="D15" s="51">
        <f t="shared" ca="1" si="7"/>
        <v>124.14722222222223</v>
      </c>
      <c r="E15" s="43"/>
      <c r="F15" s="51">
        <f t="shared" ca="1" si="8"/>
        <v>124.14722222222223</v>
      </c>
      <c r="G15" s="41"/>
      <c r="H15" s="41"/>
      <c r="I15" s="92"/>
      <c r="J15" s="42"/>
      <c r="K15" s="54"/>
      <c r="L15" s="44"/>
      <c r="M15" s="42"/>
      <c r="N15" s="45"/>
      <c r="O15" s="46"/>
      <c r="P15" s="96"/>
      <c r="Q15" s="96"/>
      <c r="R15" s="96"/>
      <c r="S15" s="96"/>
      <c r="T15" s="50">
        <f t="shared" si="9"/>
        <v>0</v>
      </c>
      <c r="U15" s="48"/>
      <c r="V15" s="48"/>
      <c r="W15" s="48"/>
      <c r="X15" s="44"/>
      <c r="Y15" s="33"/>
      <c r="Z15" s="87"/>
      <c r="AA15" s="87"/>
      <c r="AB15" s="87"/>
      <c r="AC15" s="50">
        <f t="shared" si="10"/>
        <v>0</v>
      </c>
      <c r="AD15" s="50">
        <f t="shared" si="11"/>
        <v>0</v>
      </c>
      <c r="AE15" s="51">
        <f>IF(A15="",,VLOOKUP(ROUNDDOWN(F15,0),'LE Table'!$A$2:$B$102,2))</f>
        <v>0</v>
      </c>
      <c r="AF15" s="52">
        <f t="shared" si="12"/>
        <v>0</v>
      </c>
      <c r="AG15" s="52">
        <f t="shared" si="5"/>
        <v>0</v>
      </c>
      <c r="AH15" s="52">
        <f t="shared" si="13"/>
        <v>0</v>
      </c>
      <c r="AI15" s="52">
        <f t="shared" si="6"/>
        <v>0</v>
      </c>
      <c r="AJ15" s="45"/>
      <c r="AK15" s="41"/>
      <c r="AL15" s="89"/>
    </row>
    <row r="16" spans="1:38" s="11" customFormat="1" x14ac:dyDescent="0.2">
      <c r="A16" s="62"/>
      <c r="B16" s="41"/>
      <c r="C16" s="42"/>
      <c r="D16" s="51">
        <f t="shared" ca="1" si="7"/>
        <v>124.14722222222223</v>
      </c>
      <c r="E16" s="43"/>
      <c r="F16" s="51">
        <f t="shared" ca="1" si="8"/>
        <v>124.14722222222223</v>
      </c>
      <c r="G16" s="41"/>
      <c r="H16" s="41"/>
      <c r="I16" s="92"/>
      <c r="J16" s="42"/>
      <c r="K16" s="54"/>
      <c r="L16" s="44"/>
      <c r="M16" s="42"/>
      <c r="N16" s="47"/>
      <c r="O16" s="48"/>
      <c r="P16" s="96"/>
      <c r="Q16" s="96"/>
      <c r="R16" s="96"/>
      <c r="S16" s="96"/>
      <c r="T16" s="50">
        <f t="shared" si="9"/>
        <v>0</v>
      </c>
      <c r="U16" s="49"/>
      <c r="V16" s="49"/>
      <c r="W16" s="49"/>
      <c r="X16" s="44"/>
      <c r="Y16" s="33"/>
      <c r="Z16" s="87"/>
      <c r="AA16" s="87"/>
      <c r="AB16" s="87"/>
      <c r="AC16" s="50">
        <f t="shared" si="10"/>
        <v>0</v>
      </c>
      <c r="AD16" s="50">
        <f t="shared" si="11"/>
        <v>0</v>
      </c>
      <c r="AE16" s="51">
        <f>IF(A16="",,VLOOKUP(ROUNDDOWN(F16,0),'LE Table'!$A$2:$B$102,2))</f>
        <v>0</v>
      </c>
      <c r="AF16" s="52">
        <f t="shared" si="12"/>
        <v>0</v>
      </c>
      <c r="AG16" s="52">
        <f t="shared" si="5"/>
        <v>0</v>
      </c>
      <c r="AH16" s="52">
        <f t="shared" si="13"/>
        <v>0</v>
      </c>
      <c r="AI16" s="52">
        <f t="shared" si="6"/>
        <v>0</v>
      </c>
      <c r="AJ16" s="45"/>
      <c r="AK16" s="41"/>
      <c r="AL16" s="89"/>
    </row>
    <row r="17" spans="1:38" s="9" customFormat="1" x14ac:dyDescent="0.2">
      <c r="A17" s="61"/>
      <c r="B17" s="25"/>
      <c r="C17" s="26"/>
      <c r="D17" s="51">
        <f t="shared" ca="1" si="7"/>
        <v>124.14722222222223</v>
      </c>
      <c r="E17" s="27"/>
      <c r="F17" s="51">
        <f t="shared" ca="1" si="8"/>
        <v>124.14722222222223</v>
      </c>
      <c r="G17" s="25"/>
      <c r="H17" s="25"/>
      <c r="I17" s="90"/>
      <c r="J17" s="36"/>
      <c r="K17" s="34"/>
      <c r="L17" s="29"/>
      <c r="M17" s="26"/>
      <c r="N17" s="30"/>
      <c r="O17" s="31"/>
      <c r="P17" s="32"/>
      <c r="Q17" s="32"/>
      <c r="R17" s="32"/>
      <c r="S17" s="32"/>
      <c r="T17" s="50">
        <f t="shared" si="9"/>
        <v>0</v>
      </c>
      <c r="U17" s="31"/>
      <c r="V17" s="31"/>
      <c r="W17" s="31"/>
      <c r="X17" s="34"/>
      <c r="Y17" s="33"/>
      <c r="Z17" s="86"/>
      <c r="AA17" s="86"/>
      <c r="AB17" s="86"/>
      <c r="AC17" s="50">
        <f t="shared" si="10"/>
        <v>0</v>
      </c>
      <c r="AD17" s="50">
        <f t="shared" si="11"/>
        <v>0</v>
      </c>
      <c r="AE17" s="51">
        <f>IF(A17="",,VLOOKUP(ROUNDDOWN(F17,0),'LE Table'!$A$2:$B$102,2))</f>
        <v>0</v>
      </c>
      <c r="AF17" s="52">
        <f t="shared" si="12"/>
        <v>0</v>
      </c>
      <c r="AG17" s="52">
        <f t="shared" si="5"/>
        <v>0</v>
      </c>
      <c r="AH17" s="52">
        <f t="shared" si="13"/>
        <v>0</v>
      </c>
      <c r="AI17" s="52">
        <f t="shared" si="6"/>
        <v>0</v>
      </c>
      <c r="AJ17" s="59"/>
      <c r="AK17" s="28"/>
      <c r="AL17" s="88"/>
    </row>
    <row r="18" spans="1:38" s="9" customFormat="1" x14ac:dyDescent="0.2">
      <c r="A18" s="61"/>
      <c r="B18" s="25"/>
      <c r="C18" s="26"/>
      <c r="D18" s="51">
        <f t="shared" ca="1" si="7"/>
        <v>124.14722222222223</v>
      </c>
      <c r="E18" s="27"/>
      <c r="F18" s="51">
        <f t="shared" ca="1" si="8"/>
        <v>124.14722222222223</v>
      </c>
      <c r="G18" s="25"/>
      <c r="H18" s="25"/>
      <c r="I18" s="90"/>
      <c r="J18" s="36"/>
      <c r="K18" s="34"/>
      <c r="L18" s="29"/>
      <c r="M18" s="26"/>
      <c r="N18" s="38"/>
      <c r="O18" s="31"/>
      <c r="P18" s="32"/>
      <c r="Q18" s="32"/>
      <c r="R18" s="32"/>
      <c r="S18" s="32"/>
      <c r="T18" s="50">
        <f t="shared" si="9"/>
        <v>0</v>
      </c>
      <c r="U18" s="31"/>
      <c r="V18" s="31"/>
      <c r="W18" s="31"/>
      <c r="X18" s="34"/>
      <c r="Y18" s="33"/>
      <c r="Z18" s="86"/>
      <c r="AA18" s="86"/>
      <c r="AB18" s="86"/>
      <c r="AC18" s="50">
        <f t="shared" si="10"/>
        <v>0</v>
      </c>
      <c r="AD18" s="50">
        <f t="shared" si="11"/>
        <v>0</v>
      </c>
      <c r="AE18" s="51">
        <f>IF(A18="",,VLOOKUP(ROUNDDOWN(F18,0),'LE Table'!$A$2:$B$102,2))</f>
        <v>0</v>
      </c>
      <c r="AF18" s="52">
        <f t="shared" si="12"/>
        <v>0</v>
      </c>
      <c r="AG18" s="52">
        <f t="shared" si="5"/>
        <v>0</v>
      </c>
      <c r="AH18" s="52">
        <f t="shared" si="13"/>
        <v>0</v>
      </c>
      <c r="AI18" s="52">
        <f t="shared" si="6"/>
        <v>0</v>
      </c>
      <c r="AJ18" s="59"/>
      <c r="AK18" s="28"/>
      <c r="AL18" s="88"/>
    </row>
    <row r="19" spans="1:38" s="9" customFormat="1" x14ac:dyDescent="0.2">
      <c r="A19" s="60"/>
      <c r="B19" s="39"/>
      <c r="C19" s="26"/>
      <c r="D19" s="51">
        <f t="shared" ca="1" si="7"/>
        <v>124.14722222222223</v>
      </c>
      <c r="E19" s="27"/>
      <c r="F19" s="51">
        <f t="shared" ca="1" si="8"/>
        <v>124.14722222222223</v>
      </c>
      <c r="G19" s="39"/>
      <c r="H19" s="39"/>
      <c r="I19" s="91"/>
      <c r="J19" s="40"/>
      <c r="K19" s="34"/>
      <c r="L19" s="29"/>
      <c r="M19" s="26"/>
      <c r="N19" s="30"/>
      <c r="O19" s="31"/>
      <c r="P19" s="32"/>
      <c r="Q19" s="32"/>
      <c r="R19" s="32"/>
      <c r="S19" s="32"/>
      <c r="T19" s="50">
        <f t="shared" si="9"/>
        <v>0</v>
      </c>
      <c r="U19" s="31"/>
      <c r="V19" s="31"/>
      <c r="W19" s="31"/>
      <c r="X19" s="34"/>
      <c r="Y19" s="33"/>
      <c r="Z19" s="86"/>
      <c r="AA19" s="86"/>
      <c r="AB19" s="86"/>
      <c r="AC19" s="50">
        <f t="shared" si="10"/>
        <v>0</v>
      </c>
      <c r="AD19" s="50">
        <f t="shared" si="11"/>
        <v>0</v>
      </c>
      <c r="AE19" s="51">
        <f>IF(A19="",,VLOOKUP(ROUNDDOWN(F19,0),'LE Table'!$A$2:$B$102,2))</f>
        <v>0</v>
      </c>
      <c r="AF19" s="52">
        <f t="shared" si="12"/>
        <v>0</v>
      </c>
      <c r="AG19" s="52">
        <f t="shared" si="5"/>
        <v>0</v>
      </c>
      <c r="AH19" s="52">
        <f t="shared" si="13"/>
        <v>0</v>
      </c>
      <c r="AI19" s="52">
        <f t="shared" si="6"/>
        <v>0</v>
      </c>
      <c r="AJ19" s="59"/>
      <c r="AK19" s="28"/>
      <c r="AL19" s="88"/>
    </row>
    <row r="20" spans="1:38" s="11" customFormat="1" x14ac:dyDescent="0.2">
      <c r="A20" s="62"/>
      <c r="B20" s="41"/>
      <c r="C20" s="42"/>
      <c r="D20" s="51">
        <f t="shared" ca="1" si="7"/>
        <v>124.14722222222223</v>
      </c>
      <c r="E20" s="43"/>
      <c r="F20" s="51">
        <f t="shared" ca="1" si="8"/>
        <v>124.14722222222223</v>
      </c>
      <c r="G20" s="41"/>
      <c r="H20" s="41"/>
      <c r="I20" s="92"/>
      <c r="J20" s="42"/>
      <c r="K20" s="54"/>
      <c r="L20" s="44"/>
      <c r="M20" s="42"/>
      <c r="N20" s="45"/>
      <c r="O20" s="46"/>
      <c r="P20" s="96"/>
      <c r="Q20" s="96"/>
      <c r="R20" s="96"/>
      <c r="S20" s="96"/>
      <c r="T20" s="50">
        <f t="shared" si="9"/>
        <v>0</v>
      </c>
      <c r="U20" s="48"/>
      <c r="V20" s="48"/>
      <c r="W20" s="48"/>
      <c r="X20" s="44"/>
      <c r="Y20" s="33"/>
      <c r="Z20" s="87"/>
      <c r="AA20" s="87"/>
      <c r="AB20" s="87"/>
      <c r="AC20" s="50">
        <f t="shared" si="10"/>
        <v>0</v>
      </c>
      <c r="AD20" s="50">
        <f t="shared" si="11"/>
        <v>0</v>
      </c>
      <c r="AE20" s="51">
        <f>IF(A20="",,VLOOKUP(ROUNDDOWN(F20,0),'LE Table'!$A$2:$B$102,2))</f>
        <v>0</v>
      </c>
      <c r="AF20" s="52">
        <f t="shared" si="12"/>
        <v>0</v>
      </c>
      <c r="AG20" s="52">
        <f t="shared" si="5"/>
        <v>0</v>
      </c>
      <c r="AH20" s="52">
        <f t="shared" si="13"/>
        <v>0</v>
      </c>
      <c r="AI20" s="52">
        <f t="shared" si="6"/>
        <v>0</v>
      </c>
      <c r="AJ20" s="45"/>
      <c r="AK20" s="41"/>
      <c r="AL20" s="89"/>
    </row>
    <row r="21" spans="1:38" s="11" customFormat="1" x14ac:dyDescent="0.2">
      <c r="A21" s="62"/>
      <c r="B21" s="41"/>
      <c r="C21" s="42"/>
      <c r="D21" s="51">
        <f t="shared" ca="1" si="7"/>
        <v>124.14722222222223</v>
      </c>
      <c r="E21" s="43"/>
      <c r="F21" s="51">
        <f t="shared" ca="1" si="8"/>
        <v>124.14722222222223</v>
      </c>
      <c r="G21" s="41"/>
      <c r="H21" s="41"/>
      <c r="I21" s="92"/>
      <c r="J21" s="42"/>
      <c r="K21" s="54"/>
      <c r="L21" s="44"/>
      <c r="M21" s="42"/>
      <c r="N21" s="45"/>
      <c r="O21" s="46"/>
      <c r="P21" s="96"/>
      <c r="Q21" s="96"/>
      <c r="R21" s="96"/>
      <c r="S21" s="96"/>
      <c r="T21" s="50">
        <f t="shared" si="9"/>
        <v>0</v>
      </c>
      <c r="U21" s="48"/>
      <c r="V21" s="48"/>
      <c r="W21" s="48"/>
      <c r="X21" s="44"/>
      <c r="Y21" s="33"/>
      <c r="Z21" s="87"/>
      <c r="AA21" s="87"/>
      <c r="AB21" s="87"/>
      <c r="AC21" s="50">
        <f t="shared" si="10"/>
        <v>0</v>
      </c>
      <c r="AD21" s="50">
        <f t="shared" si="11"/>
        <v>0</v>
      </c>
      <c r="AE21" s="51">
        <f>IF(A21="",,VLOOKUP(ROUNDDOWN(F21,0),'LE Table'!$A$2:$B$102,2))</f>
        <v>0</v>
      </c>
      <c r="AF21" s="52">
        <f t="shared" si="12"/>
        <v>0</v>
      </c>
      <c r="AG21" s="52">
        <f t="shared" si="5"/>
        <v>0</v>
      </c>
      <c r="AH21" s="52">
        <f t="shared" si="13"/>
        <v>0</v>
      </c>
      <c r="AI21" s="52">
        <f t="shared" si="6"/>
        <v>0</v>
      </c>
      <c r="AJ21" s="45"/>
      <c r="AK21" s="41"/>
      <c r="AL21" s="89"/>
    </row>
    <row r="22" spans="1:38" s="11" customFormat="1" x14ac:dyDescent="0.2">
      <c r="A22" s="62"/>
      <c r="B22" s="41"/>
      <c r="C22" s="42"/>
      <c r="D22" s="51">
        <f t="shared" ca="1" si="7"/>
        <v>124.14722222222223</v>
      </c>
      <c r="E22" s="43"/>
      <c r="F22" s="51">
        <f t="shared" ca="1" si="8"/>
        <v>124.14722222222223</v>
      </c>
      <c r="G22" s="41"/>
      <c r="H22" s="41"/>
      <c r="I22" s="92"/>
      <c r="J22" s="42"/>
      <c r="K22" s="54"/>
      <c r="L22" s="44"/>
      <c r="M22" s="42"/>
      <c r="N22" s="47"/>
      <c r="O22" s="48"/>
      <c r="P22" s="96"/>
      <c r="Q22" s="96"/>
      <c r="R22" s="96"/>
      <c r="S22" s="96"/>
      <c r="T22" s="50">
        <f t="shared" si="9"/>
        <v>0</v>
      </c>
      <c r="U22" s="49"/>
      <c r="V22" s="49"/>
      <c r="W22" s="49"/>
      <c r="X22" s="44"/>
      <c r="Y22" s="33"/>
      <c r="Z22" s="87"/>
      <c r="AA22" s="87"/>
      <c r="AB22" s="87"/>
      <c r="AC22" s="50">
        <f t="shared" si="10"/>
        <v>0</v>
      </c>
      <c r="AD22" s="50">
        <f t="shared" si="11"/>
        <v>0</v>
      </c>
      <c r="AE22" s="51">
        <f>IF(A22="",,VLOOKUP(ROUNDDOWN(F22,0),'LE Table'!$A$2:$B$102,2))</f>
        <v>0</v>
      </c>
      <c r="AF22" s="52">
        <f t="shared" si="12"/>
        <v>0</v>
      </c>
      <c r="AG22" s="52">
        <f t="shared" si="5"/>
        <v>0</v>
      </c>
      <c r="AH22" s="52">
        <f t="shared" si="13"/>
        <v>0</v>
      </c>
      <c r="AI22" s="52">
        <f t="shared" si="6"/>
        <v>0</v>
      </c>
      <c r="AJ22" s="45"/>
      <c r="AK22" s="41"/>
      <c r="AL22" s="89"/>
    </row>
    <row r="23" spans="1:38" s="11" customFormat="1" x14ac:dyDescent="0.2">
      <c r="A23" s="61"/>
      <c r="B23" s="25"/>
      <c r="C23" s="26"/>
      <c r="D23" s="51">
        <f t="shared" ca="1" si="7"/>
        <v>124.14722222222223</v>
      </c>
      <c r="E23" s="27"/>
      <c r="F23" s="51">
        <f t="shared" ca="1" si="8"/>
        <v>124.14722222222223</v>
      </c>
      <c r="G23" s="25"/>
      <c r="H23" s="25"/>
      <c r="I23" s="90"/>
      <c r="J23" s="26"/>
      <c r="K23" s="34"/>
      <c r="L23" s="29"/>
      <c r="M23" s="26"/>
      <c r="N23" s="30"/>
      <c r="O23" s="31"/>
      <c r="P23" s="32"/>
      <c r="Q23" s="32"/>
      <c r="R23" s="32"/>
      <c r="S23" s="32"/>
      <c r="T23" s="50">
        <f t="shared" si="9"/>
        <v>0</v>
      </c>
      <c r="U23" s="31"/>
      <c r="V23" s="31"/>
      <c r="W23" s="31"/>
      <c r="X23" s="34"/>
      <c r="Y23" s="33"/>
      <c r="Z23" s="86"/>
      <c r="AA23" s="86"/>
      <c r="AB23" s="86"/>
      <c r="AC23" s="50">
        <f t="shared" si="10"/>
        <v>0</v>
      </c>
      <c r="AD23" s="50">
        <f t="shared" si="11"/>
        <v>0</v>
      </c>
      <c r="AE23" s="51">
        <f>IF(A23="",,VLOOKUP(ROUNDDOWN(F23,0),'LE Table'!$A$2:$B$102,2))</f>
        <v>0</v>
      </c>
      <c r="AF23" s="52">
        <f t="shared" si="12"/>
        <v>0</v>
      </c>
      <c r="AG23" s="52">
        <f t="shared" ref="AG23:AG62" si="14">AF23*0.5</f>
        <v>0</v>
      </c>
      <c r="AH23" s="52">
        <f t="shared" si="13"/>
        <v>0</v>
      </c>
      <c r="AI23" s="52">
        <f t="shared" ref="AI23:AI62" si="15">AG23+AH23</f>
        <v>0</v>
      </c>
      <c r="AJ23" s="59"/>
      <c r="AK23" s="28"/>
      <c r="AL23" s="88"/>
    </row>
    <row r="24" spans="1:38" s="11" customFormat="1" x14ac:dyDescent="0.2">
      <c r="A24" s="61"/>
      <c r="B24" s="25"/>
      <c r="C24" s="26"/>
      <c r="D24" s="51">
        <f t="shared" ca="1" si="7"/>
        <v>124.14722222222223</v>
      </c>
      <c r="E24" s="27"/>
      <c r="F24" s="51">
        <f t="shared" ca="1" si="8"/>
        <v>124.14722222222223</v>
      </c>
      <c r="G24" s="25"/>
      <c r="H24" s="25"/>
      <c r="I24" s="90"/>
      <c r="J24" s="26"/>
      <c r="K24" s="34"/>
      <c r="L24" s="29"/>
      <c r="M24" s="26"/>
      <c r="N24" s="30"/>
      <c r="O24" s="31"/>
      <c r="P24" s="32"/>
      <c r="Q24" s="32"/>
      <c r="R24" s="32"/>
      <c r="S24" s="32"/>
      <c r="T24" s="50">
        <f t="shared" si="9"/>
        <v>0</v>
      </c>
      <c r="U24" s="31"/>
      <c r="V24" s="31"/>
      <c r="W24" s="31"/>
      <c r="X24" s="34"/>
      <c r="Y24" s="33"/>
      <c r="Z24" s="86"/>
      <c r="AA24" s="86"/>
      <c r="AB24" s="86"/>
      <c r="AC24" s="50">
        <f t="shared" si="10"/>
        <v>0</v>
      </c>
      <c r="AD24" s="50">
        <f t="shared" si="11"/>
        <v>0</v>
      </c>
      <c r="AE24" s="51">
        <f>IF(A24="",,VLOOKUP(ROUNDDOWN(F24,0),'LE Table'!$A$2:$B$102,2))</f>
        <v>0</v>
      </c>
      <c r="AF24" s="52">
        <f t="shared" si="12"/>
        <v>0</v>
      </c>
      <c r="AG24" s="52">
        <f t="shared" si="14"/>
        <v>0</v>
      </c>
      <c r="AH24" s="52">
        <f t="shared" si="13"/>
        <v>0</v>
      </c>
      <c r="AI24" s="52">
        <f t="shared" si="15"/>
        <v>0</v>
      </c>
      <c r="AJ24" s="59"/>
      <c r="AK24" s="28"/>
      <c r="AL24" s="88"/>
    </row>
    <row r="25" spans="1:38" s="11" customFormat="1" x14ac:dyDescent="0.2">
      <c r="A25" s="60"/>
      <c r="B25" s="25"/>
      <c r="C25" s="26"/>
      <c r="D25" s="51">
        <f t="shared" ca="1" si="7"/>
        <v>124.14722222222223</v>
      </c>
      <c r="E25" s="27"/>
      <c r="F25" s="51">
        <f t="shared" ca="1" si="8"/>
        <v>124.14722222222223</v>
      </c>
      <c r="G25" s="25"/>
      <c r="H25" s="25"/>
      <c r="I25" s="90"/>
      <c r="J25" s="26"/>
      <c r="K25" s="34"/>
      <c r="L25" s="29"/>
      <c r="M25" s="26"/>
      <c r="N25" s="30"/>
      <c r="O25" s="31"/>
      <c r="P25" s="29"/>
      <c r="Q25" s="29"/>
      <c r="R25" s="29"/>
      <c r="S25" s="29"/>
      <c r="T25" s="50">
        <f t="shared" si="9"/>
        <v>0</v>
      </c>
      <c r="U25" s="35"/>
      <c r="V25" s="35"/>
      <c r="W25" s="35"/>
      <c r="X25" s="34"/>
      <c r="Y25" s="33"/>
      <c r="Z25" s="86"/>
      <c r="AA25" s="86"/>
      <c r="AB25" s="86"/>
      <c r="AC25" s="50">
        <f t="shared" si="10"/>
        <v>0</v>
      </c>
      <c r="AD25" s="50">
        <f t="shared" si="11"/>
        <v>0</v>
      </c>
      <c r="AE25" s="51">
        <f>IF(A25="",,VLOOKUP(ROUNDDOWN(F25,0),'LE Table'!$A$2:$B$102,2))</f>
        <v>0</v>
      </c>
      <c r="AF25" s="52">
        <f t="shared" si="12"/>
        <v>0</v>
      </c>
      <c r="AG25" s="52">
        <f t="shared" si="14"/>
        <v>0</v>
      </c>
      <c r="AH25" s="52">
        <f t="shared" si="13"/>
        <v>0</v>
      </c>
      <c r="AI25" s="52">
        <f t="shared" si="15"/>
        <v>0</v>
      </c>
      <c r="AJ25" s="59"/>
      <c r="AK25" s="28"/>
      <c r="AL25" s="88"/>
    </row>
    <row r="26" spans="1:38" s="11" customFormat="1" x14ac:dyDescent="0.2">
      <c r="A26" s="61"/>
      <c r="B26" s="25"/>
      <c r="C26" s="26"/>
      <c r="D26" s="51">
        <f t="shared" ca="1" si="7"/>
        <v>124.14722222222223</v>
      </c>
      <c r="E26" s="27"/>
      <c r="F26" s="51">
        <f t="shared" ca="1" si="8"/>
        <v>124.14722222222223</v>
      </c>
      <c r="G26" s="25"/>
      <c r="H26" s="25"/>
      <c r="I26" s="90"/>
      <c r="J26" s="26"/>
      <c r="K26" s="34"/>
      <c r="L26" s="29"/>
      <c r="M26" s="26"/>
      <c r="N26" s="30"/>
      <c r="O26" s="31"/>
      <c r="P26" s="32"/>
      <c r="Q26" s="32"/>
      <c r="R26" s="32"/>
      <c r="S26" s="32"/>
      <c r="T26" s="50">
        <f t="shared" si="9"/>
        <v>0</v>
      </c>
      <c r="U26" s="31"/>
      <c r="V26" s="31"/>
      <c r="W26" s="31"/>
      <c r="X26" s="34"/>
      <c r="Y26" s="33"/>
      <c r="Z26" s="86"/>
      <c r="AA26" s="86"/>
      <c r="AB26" s="86"/>
      <c r="AC26" s="50">
        <f t="shared" si="10"/>
        <v>0</v>
      </c>
      <c r="AD26" s="50">
        <f t="shared" si="11"/>
        <v>0</v>
      </c>
      <c r="AE26" s="51">
        <f>IF(A26="",,VLOOKUP(ROUNDDOWN(F26,0),'LE Table'!$A$2:$B$102,2))</f>
        <v>0</v>
      </c>
      <c r="AF26" s="52">
        <f t="shared" si="12"/>
        <v>0</v>
      </c>
      <c r="AG26" s="52">
        <f t="shared" si="14"/>
        <v>0</v>
      </c>
      <c r="AH26" s="52">
        <f t="shared" si="13"/>
        <v>0</v>
      </c>
      <c r="AI26" s="52">
        <f t="shared" si="15"/>
        <v>0</v>
      </c>
      <c r="AJ26" s="59"/>
      <c r="AK26" s="28"/>
      <c r="AL26" s="88"/>
    </row>
    <row r="27" spans="1:38" s="11" customFormat="1" x14ac:dyDescent="0.2">
      <c r="A27" s="61"/>
      <c r="B27" s="25"/>
      <c r="C27" s="36"/>
      <c r="D27" s="51">
        <f t="shared" ca="1" si="7"/>
        <v>124.14722222222223</v>
      </c>
      <c r="E27" s="27"/>
      <c r="F27" s="51">
        <f t="shared" ca="1" si="8"/>
        <v>124.14722222222223</v>
      </c>
      <c r="G27" s="25"/>
      <c r="H27" s="25"/>
      <c r="I27" s="90"/>
      <c r="J27" s="26"/>
      <c r="K27" s="34"/>
      <c r="L27" s="29"/>
      <c r="M27" s="26"/>
      <c r="N27" s="30"/>
      <c r="O27" s="31"/>
      <c r="P27" s="33"/>
      <c r="Q27" s="33"/>
      <c r="R27" s="33"/>
      <c r="S27" s="33"/>
      <c r="T27" s="50">
        <f t="shared" si="9"/>
        <v>0</v>
      </c>
      <c r="U27" s="37"/>
      <c r="V27" s="37"/>
      <c r="W27" s="37"/>
      <c r="X27" s="34"/>
      <c r="Y27" s="33"/>
      <c r="Z27" s="86"/>
      <c r="AA27" s="86"/>
      <c r="AB27" s="86"/>
      <c r="AC27" s="50">
        <f t="shared" si="10"/>
        <v>0</v>
      </c>
      <c r="AD27" s="50">
        <f t="shared" si="11"/>
        <v>0</v>
      </c>
      <c r="AE27" s="51">
        <f>IF(A27="",,VLOOKUP(ROUNDDOWN(F27,0),'LE Table'!$A$2:$B$102,2))</f>
        <v>0</v>
      </c>
      <c r="AF27" s="52">
        <f t="shared" si="12"/>
        <v>0</v>
      </c>
      <c r="AG27" s="52">
        <f t="shared" si="14"/>
        <v>0</v>
      </c>
      <c r="AH27" s="52">
        <f t="shared" si="13"/>
        <v>0</v>
      </c>
      <c r="AI27" s="52">
        <f t="shared" si="15"/>
        <v>0</v>
      </c>
      <c r="AJ27" s="59"/>
      <c r="AK27" s="28"/>
      <c r="AL27" s="88"/>
    </row>
    <row r="28" spans="1:38" s="11" customFormat="1" x14ac:dyDescent="0.2">
      <c r="A28" s="61"/>
      <c r="B28" s="25"/>
      <c r="C28" s="26"/>
      <c r="D28" s="51">
        <f t="shared" ca="1" si="7"/>
        <v>124.14722222222223</v>
      </c>
      <c r="E28" s="27"/>
      <c r="F28" s="51">
        <f t="shared" ca="1" si="8"/>
        <v>124.14722222222223</v>
      </c>
      <c r="G28" s="25"/>
      <c r="H28" s="25"/>
      <c r="I28" s="90"/>
      <c r="J28" s="36"/>
      <c r="K28" s="34"/>
      <c r="L28" s="29"/>
      <c r="M28" s="26"/>
      <c r="N28" s="30"/>
      <c r="O28" s="31"/>
      <c r="P28" s="32"/>
      <c r="Q28" s="32"/>
      <c r="R28" s="32"/>
      <c r="S28" s="32"/>
      <c r="T28" s="50">
        <f t="shared" si="9"/>
        <v>0</v>
      </c>
      <c r="U28" s="31"/>
      <c r="V28" s="31"/>
      <c r="W28" s="31"/>
      <c r="X28" s="34"/>
      <c r="Y28" s="33"/>
      <c r="Z28" s="86"/>
      <c r="AA28" s="86"/>
      <c r="AB28" s="86"/>
      <c r="AC28" s="50">
        <f t="shared" si="10"/>
        <v>0</v>
      </c>
      <c r="AD28" s="50">
        <f t="shared" si="11"/>
        <v>0</v>
      </c>
      <c r="AE28" s="51">
        <f>IF(A28="",,VLOOKUP(ROUNDDOWN(F28,0),'LE Table'!$A$2:$B$102,2))</f>
        <v>0</v>
      </c>
      <c r="AF28" s="52">
        <f t="shared" si="12"/>
        <v>0</v>
      </c>
      <c r="AG28" s="52">
        <f t="shared" si="14"/>
        <v>0</v>
      </c>
      <c r="AH28" s="52">
        <f t="shared" si="13"/>
        <v>0</v>
      </c>
      <c r="AI28" s="52">
        <f t="shared" si="15"/>
        <v>0</v>
      </c>
      <c r="AJ28" s="59"/>
      <c r="AK28" s="28"/>
      <c r="AL28" s="88"/>
    </row>
    <row r="29" spans="1:38" s="11" customFormat="1" x14ac:dyDescent="0.2">
      <c r="A29" s="61"/>
      <c r="B29" s="25"/>
      <c r="C29" s="26"/>
      <c r="D29" s="51">
        <f t="shared" ca="1" si="7"/>
        <v>124.14722222222223</v>
      </c>
      <c r="E29" s="27"/>
      <c r="F29" s="51">
        <f t="shared" ca="1" si="8"/>
        <v>124.14722222222223</v>
      </c>
      <c r="G29" s="25"/>
      <c r="H29" s="25"/>
      <c r="I29" s="90"/>
      <c r="J29" s="36"/>
      <c r="K29" s="34"/>
      <c r="L29" s="29"/>
      <c r="M29" s="26"/>
      <c r="N29" s="38"/>
      <c r="O29" s="31"/>
      <c r="P29" s="32"/>
      <c r="Q29" s="32"/>
      <c r="R29" s="32"/>
      <c r="S29" s="32"/>
      <c r="T29" s="50">
        <f t="shared" si="9"/>
        <v>0</v>
      </c>
      <c r="U29" s="31"/>
      <c r="V29" s="31"/>
      <c r="W29" s="31"/>
      <c r="X29" s="34"/>
      <c r="Y29" s="33"/>
      <c r="Z29" s="86"/>
      <c r="AA29" s="86"/>
      <c r="AB29" s="86"/>
      <c r="AC29" s="50">
        <f t="shared" si="10"/>
        <v>0</v>
      </c>
      <c r="AD29" s="50">
        <f t="shared" si="11"/>
        <v>0</v>
      </c>
      <c r="AE29" s="51">
        <f>IF(A29="",,VLOOKUP(ROUNDDOWN(F29,0),'LE Table'!$A$2:$B$102,2))</f>
        <v>0</v>
      </c>
      <c r="AF29" s="52">
        <f t="shared" si="12"/>
        <v>0</v>
      </c>
      <c r="AG29" s="52">
        <f t="shared" si="14"/>
        <v>0</v>
      </c>
      <c r="AH29" s="52">
        <f t="shared" si="13"/>
        <v>0</v>
      </c>
      <c r="AI29" s="52">
        <f t="shared" si="15"/>
        <v>0</v>
      </c>
      <c r="AJ29" s="59"/>
      <c r="AK29" s="28"/>
      <c r="AL29" s="88"/>
    </row>
    <row r="30" spans="1:38" s="11" customFormat="1" x14ac:dyDescent="0.2">
      <c r="A30" s="60"/>
      <c r="B30" s="39"/>
      <c r="C30" s="26"/>
      <c r="D30" s="51">
        <f t="shared" ca="1" si="7"/>
        <v>124.14722222222223</v>
      </c>
      <c r="E30" s="27"/>
      <c r="F30" s="51">
        <f t="shared" ca="1" si="8"/>
        <v>124.14722222222223</v>
      </c>
      <c r="G30" s="39"/>
      <c r="H30" s="39"/>
      <c r="I30" s="91"/>
      <c r="J30" s="40"/>
      <c r="K30" s="34"/>
      <c r="L30" s="29"/>
      <c r="M30" s="26"/>
      <c r="N30" s="30"/>
      <c r="O30" s="31"/>
      <c r="P30" s="32"/>
      <c r="Q30" s="32"/>
      <c r="R30" s="32"/>
      <c r="S30" s="32"/>
      <c r="T30" s="50">
        <f t="shared" si="9"/>
        <v>0</v>
      </c>
      <c r="U30" s="31"/>
      <c r="V30" s="31"/>
      <c r="W30" s="31"/>
      <c r="X30" s="34"/>
      <c r="Y30" s="33"/>
      <c r="Z30" s="86"/>
      <c r="AA30" s="86"/>
      <c r="AB30" s="86"/>
      <c r="AC30" s="50">
        <f t="shared" si="10"/>
        <v>0</v>
      </c>
      <c r="AD30" s="50">
        <f t="shared" si="11"/>
        <v>0</v>
      </c>
      <c r="AE30" s="51">
        <f>IF(A30="",,VLOOKUP(ROUNDDOWN(F30,0),'LE Table'!$A$2:$B$102,2))</f>
        <v>0</v>
      </c>
      <c r="AF30" s="52">
        <f t="shared" si="12"/>
        <v>0</v>
      </c>
      <c r="AG30" s="52">
        <f t="shared" si="14"/>
        <v>0</v>
      </c>
      <c r="AH30" s="52">
        <f t="shared" si="13"/>
        <v>0</v>
      </c>
      <c r="AI30" s="52">
        <f t="shared" si="15"/>
        <v>0</v>
      </c>
      <c r="AJ30" s="59"/>
      <c r="AK30" s="28"/>
      <c r="AL30" s="88"/>
    </row>
    <row r="31" spans="1:38" x14ac:dyDescent="0.2">
      <c r="A31" s="62"/>
      <c r="B31" s="41"/>
      <c r="C31" s="42"/>
      <c r="D31" s="51">
        <f t="shared" ca="1" si="7"/>
        <v>124.14722222222223</v>
      </c>
      <c r="E31" s="43"/>
      <c r="F31" s="51">
        <f t="shared" ca="1" si="8"/>
        <v>124.14722222222223</v>
      </c>
      <c r="G31" s="41"/>
      <c r="H31" s="41"/>
      <c r="I31" s="92"/>
      <c r="J31" s="42"/>
      <c r="K31" s="54"/>
      <c r="L31" s="44"/>
      <c r="M31" s="42"/>
      <c r="N31" s="45"/>
      <c r="O31" s="46"/>
      <c r="P31" s="96"/>
      <c r="Q31" s="96"/>
      <c r="R31" s="96"/>
      <c r="S31" s="96"/>
      <c r="T31" s="50">
        <f t="shared" si="9"/>
        <v>0</v>
      </c>
      <c r="U31" s="48"/>
      <c r="V31" s="48"/>
      <c r="W31" s="48"/>
      <c r="X31" s="44"/>
      <c r="Y31" s="33"/>
      <c r="Z31" s="87"/>
      <c r="AA31" s="87"/>
      <c r="AB31" s="87"/>
      <c r="AC31" s="50">
        <f t="shared" si="10"/>
        <v>0</v>
      </c>
      <c r="AD31" s="50">
        <f t="shared" si="11"/>
        <v>0</v>
      </c>
      <c r="AE31" s="51">
        <f>IF(A31="",,VLOOKUP(ROUNDDOWN(F31,0),'LE Table'!$A$2:$B$102,2))</f>
        <v>0</v>
      </c>
      <c r="AF31" s="52">
        <f t="shared" si="12"/>
        <v>0</v>
      </c>
      <c r="AG31" s="52">
        <f t="shared" si="14"/>
        <v>0</v>
      </c>
      <c r="AH31" s="52">
        <f t="shared" si="13"/>
        <v>0</v>
      </c>
      <c r="AI31" s="52">
        <f t="shared" si="15"/>
        <v>0</v>
      </c>
      <c r="AJ31" s="45"/>
      <c r="AK31" s="41"/>
      <c r="AL31" s="89"/>
    </row>
    <row r="32" spans="1:38" x14ac:dyDescent="0.2">
      <c r="A32" s="61"/>
      <c r="B32" s="25"/>
      <c r="C32" s="26"/>
      <c r="D32" s="51">
        <f t="shared" ca="1" si="7"/>
        <v>124.14722222222223</v>
      </c>
      <c r="E32" s="27"/>
      <c r="F32" s="51">
        <f t="shared" ca="1" si="8"/>
        <v>124.14722222222223</v>
      </c>
      <c r="G32" s="25"/>
      <c r="H32" s="25"/>
      <c r="I32" s="90"/>
      <c r="J32" s="36"/>
      <c r="K32" s="34"/>
      <c r="L32" s="29"/>
      <c r="M32" s="26"/>
      <c r="N32" s="30"/>
      <c r="O32" s="31"/>
      <c r="P32" s="32"/>
      <c r="Q32" s="32"/>
      <c r="R32" s="32"/>
      <c r="S32" s="32"/>
      <c r="T32" s="50">
        <f t="shared" si="9"/>
        <v>0</v>
      </c>
      <c r="U32" s="31"/>
      <c r="V32" s="31"/>
      <c r="W32" s="31"/>
      <c r="X32" s="34"/>
      <c r="Y32" s="33"/>
      <c r="Z32" s="86"/>
      <c r="AA32" s="86"/>
      <c r="AB32" s="86"/>
      <c r="AC32" s="50">
        <f t="shared" si="10"/>
        <v>0</v>
      </c>
      <c r="AD32" s="50">
        <f t="shared" si="11"/>
        <v>0</v>
      </c>
      <c r="AE32" s="51">
        <f>IF(A32="",,VLOOKUP(ROUNDDOWN(F32,0),'LE Table'!$A$2:$B$102,2))</f>
        <v>0</v>
      </c>
      <c r="AF32" s="52">
        <f t="shared" si="12"/>
        <v>0</v>
      </c>
      <c r="AG32" s="52">
        <f t="shared" si="14"/>
        <v>0</v>
      </c>
      <c r="AH32" s="52">
        <f t="shared" si="13"/>
        <v>0</v>
      </c>
      <c r="AI32" s="52">
        <f t="shared" si="15"/>
        <v>0</v>
      </c>
      <c r="AJ32" s="59"/>
      <c r="AK32" s="28"/>
      <c r="AL32" s="88"/>
    </row>
    <row r="33" spans="1:38" x14ac:dyDescent="0.2">
      <c r="A33" s="61"/>
      <c r="B33" s="25"/>
      <c r="C33" s="26"/>
      <c r="D33" s="51">
        <f t="shared" ca="1" si="7"/>
        <v>124.14722222222223</v>
      </c>
      <c r="E33" s="27"/>
      <c r="F33" s="51">
        <f t="shared" ca="1" si="8"/>
        <v>124.14722222222223</v>
      </c>
      <c r="G33" s="25"/>
      <c r="H33" s="25"/>
      <c r="I33" s="90"/>
      <c r="J33" s="36"/>
      <c r="K33" s="34"/>
      <c r="L33" s="29"/>
      <c r="M33" s="26"/>
      <c r="N33" s="38"/>
      <c r="O33" s="31"/>
      <c r="P33" s="32"/>
      <c r="Q33" s="32"/>
      <c r="R33" s="32"/>
      <c r="S33" s="32"/>
      <c r="T33" s="50">
        <f t="shared" si="9"/>
        <v>0</v>
      </c>
      <c r="U33" s="31"/>
      <c r="V33" s="31"/>
      <c r="W33" s="31"/>
      <c r="X33" s="34"/>
      <c r="Y33" s="33"/>
      <c r="Z33" s="86"/>
      <c r="AA33" s="86"/>
      <c r="AB33" s="86"/>
      <c r="AC33" s="50">
        <f t="shared" si="10"/>
        <v>0</v>
      </c>
      <c r="AD33" s="50">
        <f t="shared" si="11"/>
        <v>0</v>
      </c>
      <c r="AE33" s="51">
        <f>IF(A33="",,VLOOKUP(ROUNDDOWN(F33,0),'LE Table'!$A$2:$B$102,2))</f>
        <v>0</v>
      </c>
      <c r="AF33" s="52">
        <f t="shared" si="12"/>
        <v>0</v>
      </c>
      <c r="AG33" s="52">
        <f t="shared" si="14"/>
        <v>0</v>
      </c>
      <c r="AH33" s="52">
        <f t="shared" si="13"/>
        <v>0</v>
      </c>
      <c r="AI33" s="52">
        <f t="shared" si="15"/>
        <v>0</v>
      </c>
      <c r="AJ33" s="59"/>
      <c r="AK33" s="28"/>
      <c r="AL33" s="88"/>
    </row>
    <row r="34" spans="1:38" x14ac:dyDescent="0.2">
      <c r="A34" s="60"/>
      <c r="B34" s="39"/>
      <c r="C34" s="26"/>
      <c r="D34" s="51">
        <f t="shared" ca="1" si="7"/>
        <v>124.14722222222223</v>
      </c>
      <c r="E34" s="27"/>
      <c r="F34" s="51">
        <f t="shared" ca="1" si="8"/>
        <v>124.14722222222223</v>
      </c>
      <c r="G34" s="39"/>
      <c r="H34" s="39"/>
      <c r="I34" s="91"/>
      <c r="J34" s="40"/>
      <c r="K34" s="34"/>
      <c r="L34" s="29"/>
      <c r="M34" s="26"/>
      <c r="N34" s="30"/>
      <c r="O34" s="31"/>
      <c r="P34" s="32"/>
      <c r="Q34" s="32"/>
      <c r="R34" s="32"/>
      <c r="S34" s="32"/>
      <c r="T34" s="50">
        <f t="shared" si="9"/>
        <v>0</v>
      </c>
      <c r="U34" s="31"/>
      <c r="V34" s="31"/>
      <c r="W34" s="31"/>
      <c r="X34" s="34"/>
      <c r="Y34" s="33"/>
      <c r="Z34" s="86"/>
      <c r="AA34" s="86"/>
      <c r="AB34" s="86"/>
      <c r="AC34" s="50">
        <f t="shared" si="10"/>
        <v>0</v>
      </c>
      <c r="AD34" s="50">
        <f t="shared" si="11"/>
        <v>0</v>
      </c>
      <c r="AE34" s="51">
        <f>IF(A34="",,VLOOKUP(ROUNDDOWN(F34,0),'LE Table'!$A$2:$B$102,2))</f>
        <v>0</v>
      </c>
      <c r="AF34" s="52">
        <f t="shared" si="12"/>
        <v>0</v>
      </c>
      <c r="AG34" s="52">
        <f t="shared" si="14"/>
        <v>0</v>
      </c>
      <c r="AH34" s="52">
        <f t="shared" si="13"/>
        <v>0</v>
      </c>
      <c r="AI34" s="52">
        <f t="shared" si="15"/>
        <v>0</v>
      </c>
      <c r="AJ34" s="59"/>
      <c r="AK34" s="28"/>
      <c r="AL34" s="88"/>
    </row>
    <row r="35" spans="1:38" x14ac:dyDescent="0.2">
      <c r="A35" s="62"/>
      <c r="B35" s="41"/>
      <c r="C35" s="42"/>
      <c r="D35" s="51">
        <f t="shared" ca="1" si="7"/>
        <v>124.14722222222223</v>
      </c>
      <c r="E35" s="43"/>
      <c r="F35" s="51">
        <f t="shared" ca="1" si="8"/>
        <v>124.14722222222223</v>
      </c>
      <c r="G35" s="41"/>
      <c r="H35" s="41"/>
      <c r="I35" s="92"/>
      <c r="J35" s="42"/>
      <c r="K35" s="54"/>
      <c r="L35" s="44"/>
      <c r="M35" s="42"/>
      <c r="N35" s="45"/>
      <c r="O35" s="46"/>
      <c r="P35" s="96"/>
      <c r="Q35" s="96"/>
      <c r="R35" s="96"/>
      <c r="S35" s="96"/>
      <c r="T35" s="50">
        <f t="shared" si="9"/>
        <v>0</v>
      </c>
      <c r="U35" s="48"/>
      <c r="V35" s="48"/>
      <c r="W35" s="48"/>
      <c r="X35" s="44"/>
      <c r="Y35" s="33"/>
      <c r="Z35" s="87"/>
      <c r="AA35" s="87"/>
      <c r="AB35" s="87"/>
      <c r="AC35" s="50">
        <f t="shared" si="10"/>
        <v>0</v>
      </c>
      <c r="AD35" s="50">
        <f t="shared" si="11"/>
        <v>0</v>
      </c>
      <c r="AE35" s="51">
        <f>IF(A35="",,VLOOKUP(ROUNDDOWN(F35,0),'LE Table'!$A$2:$B$102,2))</f>
        <v>0</v>
      </c>
      <c r="AF35" s="52">
        <f t="shared" si="12"/>
        <v>0</v>
      </c>
      <c r="AG35" s="52">
        <f t="shared" si="14"/>
        <v>0</v>
      </c>
      <c r="AH35" s="52">
        <f t="shared" si="13"/>
        <v>0</v>
      </c>
      <c r="AI35" s="52">
        <f t="shared" si="15"/>
        <v>0</v>
      </c>
      <c r="AJ35" s="45"/>
      <c r="AK35" s="41"/>
      <c r="AL35" s="89"/>
    </row>
    <row r="36" spans="1:38" x14ac:dyDescent="0.2">
      <c r="A36" s="62"/>
      <c r="B36" s="41"/>
      <c r="C36" s="42"/>
      <c r="D36" s="51">
        <f t="shared" ca="1" si="7"/>
        <v>124.14722222222223</v>
      </c>
      <c r="E36" s="43"/>
      <c r="F36" s="51">
        <f t="shared" ca="1" si="8"/>
        <v>124.14722222222223</v>
      </c>
      <c r="G36" s="41"/>
      <c r="H36" s="41"/>
      <c r="I36" s="92"/>
      <c r="J36" s="42"/>
      <c r="K36" s="54"/>
      <c r="L36" s="44"/>
      <c r="M36" s="42"/>
      <c r="N36" s="47"/>
      <c r="O36" s="48"/>
      <c r="P36" s="96"/>
      <c r="Q36" s="96"/>
      <c r="R36" s="96"/>
      <c r="S36" s="96"/>
      <c r="T36" s="50">
        <f t="shared" si="9"/>
        <v>0</v>
      </c>
      <c r="U36" s="49"/>
      <c r="V36" s="49"/>
      <c r="W36" s="49"/>
      <c r="X36" s="44"/>
      <c r="Y36" s="33"/>
      <c r="Z36" s="87"/>
      <c r="AA36" s="87"/>
      <c r="AB36" s="87"/>
      <c r="AC36" s="50">
        <f t="shared" si="10"/>
        <v>0</v>
      </c>
      <c r="AD36" s="50">
        <f t="shared" si="11"/>
        <v>0</v>
      </c>
      <c r="AE36" s="51">
        <f>IF(A36="",,VLOOKUP(ROUNDDOWN(F36,0),'LE Table'!$A$2:$B$102,2))</f>
        <v>0</v>
      </c>
      <c r="AF36" s="52">
        <f t="shared" si="12"/>
        <v>0</v>
      </c>
      <c r="AG36" s="52">
        <f t="shared" si="14"/>
        <v>0</v>
      </c>
      <c r="AH36" s="52">
        <f t="shared" si="13"/>
        <v>0</v>
      </c>
      <c r="AI36" s="52">
        <f t="shared" si="15"/>
        <v>0</v>
      </c>
      <c r="AJ36" s="45"/>
      <c r="AK36" s="41"/>
      <c r="AL36" s="89"/>
    </row>
    <row r="37" spans="1:38" x14ac:dyDescent="0.2">
      <c r="A37" s="61"/>
      <c r="B37" s="25"/>
      <c r="C37" s="26"/>
      <c r="D37" s="51">
        <f t="shared" ca="1" si="7"/>
        <v>124.14722222222223</v>
      </c>
      <c r="E37" s="27"/>
      <c r="F37" s="51">
        <f t="shared" ca="1" si="8"/>
        <v>124.14722222222223</v>
      </c>
      <c r="G37" s="25"/>
      <c r="H37" s="25"/>
      <c r="I37" s="90"/>
      <c r="J37" s="36"/>
      <c r="K37" s="34"/>
      <c r="L37" s="29"/>
      <c r="M37" s="26"/>
      <c r="N37" s="30"/>
      <c r="O37" s="31"/>
      <c r="P37" s="32"/>
      <c r="Q37" s="32"/>
      <c r="R37" s="32"/>
      <c r="S37" s="32"/>
      <c r="T37" s="50">
        <f t="shared" si="9"/>
        <v>0</v>
      </c>
      <c r="U37" s="31"/>
      <c r="V37" s="31"/>
      <c r="W37" s="31"/>
      <c r="X37" s="34"/>
      <c r="Y37" s="33"/>
      <c r="Z37" s="86"/>
      <c r="AA37" s="86"/>
      <c r="AB37" s="86"/>
      <c r="AC37" s="50">
        <f t="shared" si="10"/>
        <v>0</v>
      </c>
      <c r="AD37" s="50">
        <f t="shared" si="11"/>
        <v>0</v>
      </c>
      <c r="AE37" s="51">
        <f>IF(A37="",,VLOOKUP(ROUNDDOWN(F37,0),'LE Table'!$A$2:$B$102,2))</f>
        <v>0</v>
      </c>
      <c r="AF37" s="52">
        <f t="shared" si="12"/>
        <v>0</v>
      </c>
      <c r="AG37" s="52">
        <f t="shared" si="14"/>
        <v>0</v>
      </c>
      <c r="AH37" s="52">
        <f t="shared" si="13"/>
        <v>0</v>
      </c>
      <c r="AI37" s="52">
        <f t="shared" si="15"/>
        <v>0</v>
      </c>
      <c r="AJ37" s="59"/>
      <c r="AK37" s="28"/>
      <c r="AL37" s="88"/>
    </row>
    <row r="38" spans="1:38" x14ac:dyDescent="0.2">
      <c r="A38" s="61"/>
      <c r="B38" s="25"/>
      <c r="C38" s="26"/>
      <c r="D38" s="51">
        <f t="shared" ca="1" si="7"/>
        <v>124.14722222222223</v>
      </c>
      <c r="E38" s="27"/>
      <c r="F38" s="51">
        <f t="shared" ca="1" si="8"/>
        <v>124.14722222222223</v>
      </c>
      <c r="G38" s="25"/>
      <c r="H38" s="25"/>
      <c r="I38" s="90"/>
      <c r="J38" s="36"/>
      <c r="K38" s="34"/>
      <c r="L38" s="29"/>
      <c r="M38" s="26"/>
      <c r="N38" s="38"/>
      <c r="O38" s="31"/>
      <c r="P38" s="32"/>
      <c r="Q38" s="32"/>
      <c r="R38" s="32"/>
      <c r="S38" s="32"/>
      <c r="T38" s="50">
        <f t="shared" si="9"/>
        <v>0</v>
      </c>
      <c r="U38" s="31"/>
      <c r="V38" s="31"/>
      <c r="W38" s="31"/>
      <c r="X38" s="34"/>
      <c r="Y38" s="33"/>
      <c r="Z38" s="86"/>
      <c r="AA38" s="86"/>
      <c r="AB38" s="86"/>
      <c r="AC38" s="50">
        <f t="shared" si="10"/>
        <v>0</v>
      </c>
      <c r="AD38" s="50">
        <f t="shared" si="11"/>
        <v>0</v>
      </c>
      <c r="AE38" s="51">
        <f>IF(A38="",,VLOOKUP(ROUNDDOWN(F38,0),'LE Table'!$A$2:$B$102,2))</f>
        <v>0</v>
      </c>
      <c r="AF38" s="52">
        <f t="shared" si="12"/>
        <v>0</v>
      </c>
      <c r="AG38" s="52">
        <f t="shared" si="14"/>
        <v>0</v>
      </c>
      <c r="AH38" s="52">
        <f t="shared" si="13"/>
        <v>0</v>
      </c>
      <c r="AI38" s="52">
        <f t="shared" si="15"/>
        <v>0</v>
      </c>
      <c r="AJ38" s="59"/>
      <c r="AK38" s="28"/>
      <c r="AL38" s="88"/>
    </row>
    <row r="39" spans="1:38" x14ac:dyDescent="0.2">
      <c r="A39" s="60"/>
      <c r="B39" s="39"/>
      <c r="C39" s="26"/>
      <c r="D39" s="51">
        <f t="shared" ca="1" si="7"/>
        <v>124.14722222222223</v>
      </c>
      <c r="E39" s="27"/>
      <c r="F39" s="51">
        <f t="shared" ca="1" si="8"/>
        <v>124.14722222222223</v>
      </c>
      <c r="G39" s="39"/>
      <c r="H39" s="39"/>
      <c r="I39" s="91"/>
      <c r="J39" s="40"/>
      <c r="K39" s="34"/>
      <c r="L39" s="29"/>
      <c r="M39" s="26"/>
      <c r="N39" s="30"/>
      <c r="O39" s="31"/>
      <c r="P39" s="32"/>
      <c r="Q39" s="32"/>
      <c r="R39" s="32"/>
      <c r="S39" s="32"/>
      <c r="T39" s="50">
        <f t="shared" si="9"/>
        <v>0</v>
      </c>
      <c r="U39" s="31"/>
      <c r="V39" s="31"/>
      <c r="W39" s="31"/>
      <c r="X39" s="34"/>
      <c r="Y39" s="33"/>
      <c r="Z39" s="86"/>
      <c r="AA39" s="86"/>
      <c r="AB39" s="86"/>
      <c r="AC39" s="50">
        <f t="shared" si="10"/>
        <v>0</v>
      </c>
      <c r="AD39" s="50">
        <f t="shared" si="11"/>
        <v>0</v>
      </c>
      <c r="AE39" s="51">
        <f>IF(A39="",,VLOOKUP(ROUNDDOWN(F39,0),'LE Table'!$A$2:$B$102,2))</f>
        <v>0</v>
      </c>
      <c r="AF39" s="52">
        <f t="shared" si="12"/>
        <v>0</v>
      </c>
      <c r="AG39" s="52">
        <f t="shared" si="14"/>
        <v>0</v>
      </c>
      <c r="AH39" s="52">
        <f t="shared" si="13"/>
        <v>0</v>
      </c>
      <c r="AI39" s="52">
        <f t="shared" si="15"/>
        <v>0</v>
      </c>
      <c r="AJ39" s="59"/>
      <c r="AK39" s="28"/>
      <c r="AL39" s="88"/>
    </row>
    <row r="40" spans="1:38" x14ac:dyDescent="0.2">
      <c r="A40" s="62"/>
      <c r="B40" s="41"/>
      <c r="C40" s="42"/>
      <c r="D40" s="51">
        <f t="shared" ca="1" si="7"/>
        <v>124.14722222222223</v>
      </c>
      <c r="E40" s="43"/>
      <c r="F40" s="51">
        <f t="shared" ca="1" si="8"/>
        <v>124.14722222222223</v>
      </c>
      <c r="G40" s="41"/>
      <c r="H40" s="41"/>
      <c r="I40" s="92"/>
      <c r="J40" s="42"/>
      <c r="K40" s="54"/>
      <c r="L40" s="44"/>
      <c r="M40" s="42"/>
      <c r="N40" s="45"/>
      <c r="O40" s="46"/>
      <c r="P40" s="96"/>
      <c r="Q40" s="96"/>
      <c r="R40" s="96"/>
      <c r="S40" s="96"/>
      <c r="T40" s="50">
        <f t="shared" si="9"/>
        <v>0</v>
      </c>
      <c r="U40" s="48"/>
      <c r="V40" s="48"/>
      <c r="W40" s="48"/>
      <c r="X40" s="44"/>
      <c r="Y40" s="33"/>
      <c r="Z40" s="87"/>
      <c r="AA40" s="87"/>
      <c r="AB40" s="87"/>
      <c r="AC40" s="50">
        <f t="shared" si="10"/>
        <v>0</v>
      </c>
      <c r="AD40" s="50">
        <f t="shared" si="11"/>
        <v>0</v>
      </c>
      <c r="AE40" s="51">
        <f>IF(A40="",,VLOOKUP(ROUNDDOWN(F40,0),'LE Table'!$A$2:$B$102,2))</f>
        <v>0</v>
      </c>
      <c r="AF40" s="52">
        <f t="shared" si="12"/>
        <v>0</v>
      </c>
      <c r="AG40" s="52">
        <f t="shared" si="14"/>
        <v>0</v>
      </c>
      <c r="AH40" s="52">
        <f t="shared" si="13"/>
        <v>0</v>
      </c>
      <c r="AI40" s="52">
        <f t="shared" si="15"/>
        <v>0</v>
      </c>
      <c r="AJ40" s="45"/>
      <c r="AK40" s="41"/>
      <c r="AL40" s="89"/>
    </row>
    <row r="41" spans="1:38" x14ac:dyDescent="0.2">
      <c r="A41" s="62"/>
      <c r="B41" s="41"/>
      <c r="C41" s="42"/>
      <c r="D41" s="51">
        <f t="shared" ca="1" si="7"/>
        <v>124.14722222222223</v>
      </c>
      <c r="E41" s="43"/>
      <c r="F41" s="51">
        <f t="shared" ca="1" si="8"/>
        <v>124.14722222222223</v>
      </c>
      <c r="G41" s="41"/>
      <c r="H41" s="41"/>
      <c r="I41" s="92"/>
      <c r="J41" s="42"/>
      <c r="K41" s="54"/>
      <c r="L41" s="44"/>
      <c r="M41" s="42"/>
      <c r="N41" s="45"/>
      <c r="O41" s="46"/>
      <c r="P41" s="96"/>
      <c r="Q41" s="96"/>
      <c r="R41" s="96"/>
      <c r="S41" s="96"/>
      <c r="T41" s="50">
        <f t="shared" si="9"/>
        <v>0</v>
      </c>
      <c r="U41" s="48"/>
      <c r="V41" s="48"/>
      <c r="W41" s="48"/>
      <c r="X41" s="44"/>
      <c r="Y41" s="33"/>
      <c r="Z41" s="87"/>
      <c r="AA41" s="87"/>
      <c r="AB41" s="87"/>
      <c r="AC41" s="50">
        <f t="shared" si="10"/>
        <v>0</v>
      </c>
      <c r="AD41" s="50">
        <f t="shared" si="11"/>
        <v>0</v>
      </c>
      <c r="AE41" s="51">
        <f>IF(A41="",,VLOOKUP(ROUNDDOWN(F41,0),'LE Table'!$A$2:$B$102,2))</f>
        <v>0</v>
      </c>
      <c r="AF41" s="52">
        <f t="shared" si="12"/>
        <v>0</v>
      </c>
      <c r="AG41" s="52">
        <f t="shared" si="14"/>
        <v>0</v>
      </c>
      <c r="AH41" s="52">
        <f t="shared" si="13"/>
        <v>0</v>
      </c>
      <c r="AI41" s="52">
        <f t="shared" si="15"/>
        <v>0</v>
      </c>
      <c r="AJ41" s="45"/>
      <c r="AK41" s="41"/>
      <c r="AL41" s="89"/>
    </row>
    <row r="42" spans="1:38" x14ac:dyDescent="0.2">
      <c r="A42" s="62"/>
      <c r="B42" s="41"/>
      <c r="C42" s="42"/>
      <c r="D42" s="51">
        <f t="shared" ca="1" si="7"/>
        <v>124.14722222222223</v>
      </c>
      <c r="E42" s="43"/>
      <c r="F42" s="51">
        <f t="shared" ca="1" si="8"/>
        <v>124.14722222222223</v>
      </c>
      <c r="G42" s="41"/>
      <c r="H42" s="41"/>
      <c r="I42" s="92"/>
      <c r="J42" s="42"/>
      <c r="K42" s="54"/>
      <c r="L42" s="44"/>
      <c r="M42" s="42"/>
      <c r="N42" s="47"/>
      <c r="O42" s="48"/>
      <c r="P42" s="96"/>
      <c r="Q42" s="96"/>
      <c r="R42" s="96"/>
      <c r="S42" s="96"/>
      <c r="T42" s="50">
        <f t="shared" si="9"/>
        <v>0</v>
      </c>
      <c r="U42" s="49"/>
      <c r="V42" s="49"/>
      <c r="W42" s="49"/>
      <c r="X42" s="44"/>
      <c r="Y42" s="33"/>
      <c r="Z42" s="87"/>
      <c r="AA42" s="87"/>
      <c r="AB42" s="87"/>
      <c r="AC42" s="50">
        <f t="shared" si="10"/>
        <v>0</v>
      </c>
      <c r="AD42" s="50">
        <f t="shared" si="11"/>
        <v>0</v>
      </c>
      <c r="AE42" s="51">
        <f>IF(A42="",,VLOOKUP(ROUNDDOWN(F42,0),'LE Table'!$A$2:$B$102,2))</f>
        <v>0</v>
      </c>
      <c r="AF42" s="52">
        <f t="shared" si="12"/>
        <v>0</v>
      </c>
      <c r="AG42" s="52">
        <f t="shared" si="14"/>
        <v>0</v>
      </c>
      <c r="AH42" s="52">
        <f t="shared" si="13"/>
        <v>0</v>
      </c>
      <c r="AI42" s="52">
        <f t="shared" si="15"/>
        <v>0</v>
      </c>
      <c r="AJ42" s="45"/>
      <c r="AK42" s="41"/>
      <c r="AL42" s="89"/>
    </row>
    <row r="43" spans="1:38" x14ac:dyDescent="0.2">
      <c r="A43" s="61"/>
      <c r="B43" s="25"/>
      <c r="C43" s="26"/>
      <c r="D43" s="51">
        <f t="shared" ca="1" si="7"/>
        <v>124.14722222222223</v>
      </c>
      <c r="E43" s="27"/>
      <c r="F43" s="51">
        <f t="shared" ca="1" si="8"/>
        <v>124.14722222222223</v>
      </c>
      <c r="G43" s="25"/>
      <c r="H43" s="25"/>
      <c r="I43" s="90"/>
      <c r="J43" s="26"/>
      <c r="K43" s="34"/>
      <c r="L43" s="29"/>
      <c r="M43" s="26"/>
      <c r="N43" s="30"/>
      <c r="O43" s="31"/>
      <c r="P43" s="32"/>
      <c r="Q43" s="32"/>
      <c r="R43" s="32"/>
      <c r="S43" s="32"/>
      <c r="T43" s="50">
        <f t="shared" si="9"/>
        <v>0</v>
      </c>
      <c r="U43" s="31"/>
      <c r="V43" s="31"/>
      <c r="W43" s="31"/>
      <c r="X43" s="34"/>
      <c r="Y43" s="33"/>
      <c r="Z43" s="86"/>
      <c r="AA43" s="86"/>
      <c r="AB43" s="86"/>
      <c r="AC43" s="50">
        <f t="shared" si="10"/>
        <v>0</v>
      </c>
      <c r="AD43" s="50">
        <f t="shared" si="11"/>
        <v>0</v>
      </c>
      <c r="AE43" s="51">
        <f>IF(A43="",,VLOOKUP(ROUNDDOWN(F43,0),'LE Table'!$A$2:$B$102,2))</f>
        <v>0</v>
      </c>
      <c r="AF43" s="52">
        <f t="shared" si="12"/>
        <v>0</v>
      </c>
      <c r="AG43" s="52">
        <f t="shared" si="14"/>
        <v>0</v>
      </c>
      <c r="AH43" s="52">
        <f t="shared" si="13"/>
        <v>0</v>
      </c>
      <c r="AI43" s="52">
        <f t="shared" si="15"/>
        <v>0</v>
      </c>
      <c r="AJ43" s="59"/>
      <c r="AK43" s="28"/>
      <c r="AL43" s="88"/>
    </row>
    <row r="44" spans="1:38" x14ac:dyDescent="0.2">
      <c r="A44" s="61"/>
      <c r="B44" s="25"/>
      <c r="C44" s="26"/>
      <c r="D44" s="51">
        <f t="shared" ca="1" si="7"/>
        <v>124.14722222222223</v>
      </c>
      <c r="E44" s="27"/>
      <c r="F44" s="51">
        <f t="shared" ca="1" si="8"/>
        <v>124.14722222222223</v>
      </c>
      <c r="G44" s="25"/>
      <c r="H44" s="25"/>
      <c r="I44" s="90"/>
      <c r="J44" s="26"/>
      <c r="K44" s="34"/>
      <c r="L44" s="29"/>
      <c r="M44" s="26"/>
      <c r="N44" s="30"/>
      <c r="O44" s="31"/>
      <c r="P44" s="32"/>
      <c r="Q44" s="32"/>
      <c r="R44" s="32"/>
      <c r="S44" s="32"/>
      <c r="T44" s="50">
        <f t="shared" si="9"/>
        <v>0</v>
      </c>
      <c r="U44" s="31"/>
      <c r="V44" s="31"/>
      <c r="W44" s="31"/>
      <c r="X44" s="34"/>
      <c r="Y44" s="33"/>
      <c r="Z44" s="86"/>
      <c r="AA44" s="86"/>
      <c r="AB44" s="86"/>
      <c r="AC44" s="50">
        <f t="shared" si="10"/>
        <v>0</v>
      </c>
      <c r="AD44" s="50">
        <f t="shared" si="11"/>
        <v>0</v>
      </c>
      <c r="AE44" s="51">
        <f>IF(A44="",,VLOOKUP(ROUNDDOWN(F44,0),'LE Table'!$A$2:$B$102,2))</f>
        <v>0</v>
      </c>
      <c r="AF44" s="52">
        <f t="shared" si="12"/>
        <v>0</v>
      </c>
      <c r="AG44" s="52">
        <f t="shared" si="14"/>
        <v>0</v>
      </c>
      <c r="AH44" s="52">
        <f t="shared" si="13"/>
        <v>0</v>
      </c>
      <c r="AI44" s="52">
        <f t="shared" si="15"/>
        <v>0</v>
      </c>
      <c r="AJ44" s="59"/>
      <c r="AK44" s="28"/>
      <c r="AL44" s="88"/>
    </row>
    <row r="45" spans="1:38" x14ac:dyDescent="0.2">
      <c r="A45" s="60"/>
      <c r="B45" s="25"/>
      <c r="C45" s="26"/>
      <c r="D45" s="51">
        <f t="shared" ca="1" si="7"/>
        <v>124.14722222222223</v>
      </c>
      <c r="E45" s="27"/>
      <c r="F45" s="51">
        <f t="shared" ca="1" si="8"/>
        <v>124.14722222222223</v>
      </c>
      <c r="G45" s="25"/>
      <c r="H45" s="25"/>
      <c r="I45" s="90"/>
      <c r="J45" s="26"/>
      <c r="K45" s="34"/>
      <c r="L45" s="29"/>
      <c r="M45" s="26"/>
      <c r="N45" s="30"/>
      <c r="O45" s="31"/>
      <c r="P45" s="29"/>
      <c r="Q45" s="29"/>
      <c r="R45" s="29"/>
      <c r="S45" s="29"/>
      <c r="T45" s="50">
        <f t="shared" si="9"/>
        <v>0</v>
      </c>
      <c r="U45" s="35"/>
      <c r="V45" s="35"/>
      <c r="W45" s="35"/>
      <c r="X45" s="34"/>
      <c r="Y45" s="33"/>
      <c r="Z45" s="86"/>
      <c r="AA45" s="86"/>
      <c r="AB45" s="86"/>
      <c r="AC45" s="50">
        <f t="shared" si="10"/>
        <v>0</v>
      </c>
      <c r="AD45" s="50">
        <f t="shared" si="11"/>
        <v>0</v>
      </c>
      <c r="AE45" s="51">
        <f>IF(A45="",,VLOOKUP(ROUNDDOWN(F45,0),'LE Table'!$A$2:$B$102,2))</f>
        <v>0</v>
      </c>
      <c r="AF45" s="52">
        <f t="shared" si="12"/>
        <v>0</v>
      </c>
      <c r="AG45" s="52">
        <f t="shared" si="14"/>
        <v>0</v>
      </c>
      <c r="AH45" s="52">
        <f t="shared" si="13"/>
        <v>0</v>
      </c>
      <c r="AI45" s="52">
        <f t="shared" si="15"/>
        <v>0</v>
      </c>
      <c r="AJ45" s="59"/>
      <c r="AK45" s="28"/>
      <c r="AL45" s="88"/>
    </row>
    <row r="46" spans="1:38" x14ac:dyDescent="0.2">
      <c r="A46" s="61"/>
      <c r="B46" s="25"/>
      <c r="C46" s="26"/>
      <c r="D46" s="51">
        <f t="shared" ca="1" si="7"/>
        <v>124.14722222222223</v>
      </c>
      <c r="E46" s="27"/>
      <c r="F46" s="51">
        <f t="shared" ca="1" si="8"/>
        <v>124.14722222222223</v>
      </c>
      <c r="G46" s="25"/>
      <c r="H46" s="25"/>
      <c r="I46" s="90"/>
      <c r="J46" s="26"/>
      <c r="K46" s="34"/>
      <c r="L46" s="29"/>
      <c r="M46" s="26"/>
      <c r="N46" s="30"/>
      <c r="O46" s="31"/>
      <c r="P46" s="32"/>
      <c r="Q46" s="32"/>
      <c r="R46" s="32"/>
      <c r="S46" s="32"/>
      <c r="T46" s="50">
        <f t="shared" si="9"/>
        <v>0</v>
      </c>
      <c r="U46" s="31"/>
      <c r="V46" s="31"/>
      <c r="W46" s="31"/>
      <c r="X46" s="34"/>
      <c r="Y46" s="33"/>
      <c r="Z46" s="86"/>
      <c r="AA46" s="86"/>
      <c r="AB46" s="86"/>
      <c r="AC46" s="50">
        <f t="shared" si="10"/>
        <v>0</v>
      </c>
      <c r="AD46" s="50">
        <f t="shared" si="11"/>
        <v>0</v>
      </c>
      <c r="AE46" s="51">
        <f>IF(A46="",,VLOOKUP(ROUNDDOWN(F46,0),'LE Table'!$A$2:$B$102,2))</f>
        <v>0</v>
      </c>
      <c r="AF46" s="52">
        <f t="shared" si="12"/>
        <v>0</v>
      </c>
      <c r="AG46" s="52">
        <f t="shared" si="14"/>
        <v>0</v>
      </c>
      <c r="AH46" s="52">
        <f t="shared" si="13"/>
        <v>0</v>
      </c>
      <c r="AI46" s="52">
        <f t="shared" si="15"/>
        <v>0</v>
      </c>
      <c r="AJ46" s="59"/>
      <c r="AK46" s="28"/>
      <c r="AL46" s="88"/>
    </row>
    <row r="47" spans="1:38" x14ac:dyDescent="0.2">
      <c r="A47" s="61"/>
      <c r="B47" s="25"/>
      <c r="C47" s="36"/>
      <c r="D47" s="51">
        <f t="shared" ca="1" si="7"/>
        <v>124.14722222222223</v>
      </c>
      <c r="E47" s="27"/>
      <c r="F47" s="51">
        <f t="shared" ca="1" si="8"/>
        <v>124.14722222222223</v>
      </c>
      <c r="G47" s="25"/>
      <c r="H47" s="25"/>
      <c r="I47" s="90"/>
      <c r="J47" s="26"/>
      <c r="K47" s="34"/>
      <c r="L47" s="29"/>
      <c r="M47" s="26"/>
      <c r="N47" s="30"/>
      <c r="O47" s="31"/>
      <c r="P47" s="33"/>
      <c r="Q47" s="33"/>
      <c r="R47" s="33"/>
      <c r="S47" s="33"/>
      <c r="T47" s="50">
        <f t="shared" si="9"/>
        <v>0</v>
      </c>
      <c r="U47" s="37"/>
      <c r="V47" s="37"/>
      <c r="W47" s="37"/>
      <c r="X47" s="34"/>
      <c r="Y47" s="33"/>
      <c r="Z47" s="86"/>
      <c r="AA47" s="86"/>
      <c r="AB47" s="86"/>
      <c r="AC47" s="50">
        <f t="shared" si="10"/>
        <v>0</v>
      </c>
      <c r="AD47" s="50">
        <f t="shared" si="11"/>
        <v>0</v>
      </c>
      <c r="AE47" s="51">
        <f>IF(A47="",,VLOOKUP(ROUNDDOWN(F47,0),'LE Table'!$A$2:$B$102,2))</f>
        <v>0</v>
      </c>
      <c r="AF47" s="52">
        <f t="shared" si="12"/>
        <v>0</v>
      </c>
      <c r="AG47" s="52">
        <f t="shared" si="14"/>
        <v>0</v>
      </c>
      <c r="AH47" s="52">
        <f t="shared" si="13"/>
        <v>0</v>
      </c>
      <c r="AI47" s="52">
        <f t="shared" si="15"/>
        <v>0</v>
      </c>
      <c r="AJ47" s="59"/>
      <c r="AK47" s="28"/>
      <c r="AL47" s="88"/>
    </row>
    <row r="48" spans="1:38" x14ac:dyDescent="0.2">
      <c r="A48" s="61"/>
      <c r="B48" s="25"/>
      <c r="C48" s="26"/>
      <c r="D48" s="51">
        <f t="shared" ca="1" si="7"/>
        <v>124.14722222222223</v>
      </c>
      <c r="E48" s="27"/>
      <c r="F48" s="51">
        <f t="shared" ca="1" si="8"/>
        <v>124.14722222222223</v>
      </c>
      <c r="G48" s="25"/>
      <c r="H48" s="25"/>
      <c r="I48" s="90"/>
      <c r="J48" s="36"/>
      <c r="K48" s="34"/>
      <c r="L48" s="29"/>
      <c r="M48" s="26"/>
      <c r="N48" s="30"/>
      <c r="O48" s="31"/>
      <c r="P48" s="32"/>
      <c r="Q48" s="32"/>
      <c r="R48" s="32"/>
      <c r="S48" s="32"/>
      <c r="T48" s="50">
        <f t="shared" si="9"/>
        <v>0</v>
      </c>
      <c r="U48" s="31"/>
      <c r="V48" s="31"/>
      <c r="W48" s="31"/>
      <c r="X48" s="34"/>
      <c r="Y48" s="33"/>
      <c r="Z48" s="86"/>
      <c r="AA48" s="86"/>
      <c r="AB48" s="86"/>
      <c r="AC48" s="50">
        <f t="shared" si="10"/>
        <v>0</v>
      </c>
      <c r="AD48" s="50">
        <f t="shared" si="11"/>
        <v>0</v>
      </c>
      <c r="AE48" s="51">
        <f>IF(A48="",,VLOOKUP(ROUNDDOWN(F48,0),'LE Table'!$A$2:$B$102,2))</f>
        <v>0</v>
      </c>
      <c r="AF48" s="52">
        <f t="shared" si="12"/>
        <v>0</v>
      </c>
      <c r="AG48" s="52">
        <f t="shared" si="14"/>
        <v>0</v>
      </c>
      <c r="AH48" s="52">
        <f t="shared" si="13"/>
        <v>0</v>
      </c>
      <c r="AI48" s="52">
        <f t="shared" si="15"/>
        <v>0</v>
      </c>
      <c r="AJ48" s="59"/>
      <c r="AK48" s="28"/>
      <c r="AL48" s="88"/>
    </row>
    <row r="49" spans="1:38" x14ac:dyDescent="0.2">
      <c r="A49" s="61"/>
      <c r="B49" s="25"/>
      <c r="C49" s="26"/>
      <c r="D49" s="51">
        <f t="shared" ca="1" si="7"/>
        <v>124.14722222222223</v>
      </c>
      <c r="E49" s="27"/>
      <c r="F49" s="51">
        <f t="shared" ca="1" si="8"/>
        <v>124.14722222222223</v>
      </c>
      <c r="G49" s="25"/>
      <c r="H49" s="25"/>
      <c r="I49" s="90"/>
      <c r="J49" s="36"/>
      <c r="K49" s="34"/>
      <c r="L49" s="29"/>
      <c r="M49" s="26"/>
      <c r="N49" s="38"/>
      <c r="O49" s="31"/>
      <c r="P49" s="32"/>
      <c r="Q49" s="32"/>
      <c r="R49" s="32"/>
      <c r="S49" s="32"/>
      <c r="T49" s="50">
        <f t="shared" si="9"/>
        <v>0</v>
      </c>
      <c r="U49" s="31"/>
      <c r="V49" s="31"/>
      <c r="W49" s="31"/>
      <c r="X49" s="34"/>
      <c r="Y49" s="33"/>
      <c r="Z49" s="86"/>
      <c r="AA49" s="86"/>
      <c r="AB49" s="86"/>
      <c r="AC49" s="50">
        <f t="shared" si="10"/>
        <v>0</v>
      </c>
      <c r="AD49" s="50">
        <f t="shared" si="11"/>
        <v>0</v>
      </c>
      <c r="AE49" s="51">
        <f>IF(A49="",,VLOOKUP(ROUNDDOWN(F49,0),'LE Table'!$A$2:$B$102,2))</f>
        <v>0</v>
      </c>
      <c r="AF49" s="52">
        <f t="shared" si="12"/>
        <v>0</v>
      </c>
      <c r="AG49" s="52">
        <f t="shared" si="14"/>
        <v>0</v>
      </c>
      <c r="AH49" s="52">
        <f t="shared" si="13"/>
        <v>0</v>
      </c>
      <c r="AI49" s="52">
        <f t="shared" si="15"/>
        <v>0</v>
      </c>
      <c r="AJ49" s="59"/>
      <c r="AK49" s="28"/>
      <c r="AL49" s="88"/>
    </row>
    <row r="50" spans="1:38" x14ac:dyDescent="0.2">
      <c r="A50" s="60"/>
      <c r="B50" s="39"/>
      <c r="C50" s="26"/>
      <c r="D50" s="51">
        <f t="shared" ca="1" si="7"/>
        <v>124.14722222222223</v>
      </c>
      <c r="E50" s="27"/>
      <c r="F50" s="51">
        <f t="shared" ca="1" si="8"/>
        <v>124.14722222222223</v>
      </c>
      <c r="G50" s="39"/>
      <c r="H50" s="39"/>
      <c r="I50" s="91"/>
      <c r="J50" s="40"/>
      <c r="K50" s="34"/>
      <c r="L50" s="29"/>
      <c r="M50" s="26"/>
      <c r="N50" s="30"/>
      <c r="O50" s="31"/>
      <c r="P50" s="32"/>
      <c r="Q50" s="32"/>
      <c r="R50" s="32"/>
      <c r="S50" s="32"/>
      <c r="T50" s="50">
        <f t="shared" si="9"/>
        <v>0</v>
      </c>
      <c r="U50" s="31"/>
      <c r="V50" s="31"/>
      <c r="W50" s="31"/>
      <c r="X50" s="34"/>
      <c r="Y50" s="33"/>
      <c r="Z50" s="86"/>
      <c r="AA50" s="86"/>
      <c r="AB50" s="86"/>
      <c r="AC50" s="50">
        <f t="shared" si="10"/>
        <v>0</v>
      </c>
      <c r="AD50" s="50">
        <f t="shared" si="11"/>
        <v>0</v>
      </c>
      <c r="AE50" s="51">
        <f>IF(A50="",,VLOOKUP(ROUNDDOWN(F50,0),'LE Table'!$A$2:$B$102,2))</f>
        <v>0</v>
      </c>
      <c r="AF50" s="52">
        <f t="shared" si="12"/>
        <v>0</v>
      </c>
      <c r="AG50" s="52">
        <f t="shared" si="14"/>
        <v>0</v>
      </c>
      <c r="AH50" s="52">
        <f t="shared" si="13"/>
        <v>0</v>
      </c>
      <c r="AI50" s="52">
        <f t="shared" si="15"/>
        <v>0</v>
      </c>
      <c r="AJ50" s="59"/>
      <c r="AK50" s="28"/>
      <c r="AL50" s="88"/>
    </row>
    <row r="51" spans="1:38" x14ac:dyDescent="0.2">
      <c r="A51" s="62"/>
      <c r="B51" s="41"/>
      <c r="C51" s="42"/>
      <c r="D51" s="51">
        <f t="shared" ca="1" si="7"/>
        <v>124.14722222222223</v>
      </c>
      <c r="E51" s="43"/>
      <c r="F51" s="51">
        <f t="shared" ca="1" si="8"/>
        <v>124.14722222222223</v>
      </c>
      <c r="G51" s="41"/>
      <c r="H51" s="41"/>
      <c r="I51" s="92"/>
      <c r="J51" s="42"/>
      <c r="K51" s="54"/>
      <c r="L51" s="44"/>
      <c r="M51" s="42"/>
      <c r="N51" s="45"/>
      <c r="O51" s="46"/>
      <c r="P51" s="96"/>
      <c r="Q51" s="96"/>
      <c r="R51" s="96"/>
      <c r="S51" s="96"/>
      <c r="T51" s="50">
        <f t="shared" si="9"/>
        <v>0</v>
      </c>
      <c r="U51" s="48"/>
      <c r="V51" s="48"/>
      <c r="W51" s="48"/>
      <c r="X51" s="44"/>
      <c r="Y51" s="33"/>
      <c r="Z51" s="87"/>
      <c r="AA51" s="87"/>
      <c r="AB51" s="87"/>
      <c r="AC51" s="50">
        <f t="shared" si="10"/>
        <v>0</v>
      </c>
      <c r="AD51" s="50">
        <f t="shared" si="11"/>
        <v>0</v>
      </c>
      <c r="AE51" s="51">
        <f>IF(A51="",,VLOOKUP(ROUNDDOWN(F51,0),'LE Table'!$A$2:$B$102,2))</f>
        <v>0</v>
      </c>
      <c r="AF51" s="52">
        <f t="shared" si="12"/>
        <v>0</v>
      </c>
      <c r="AG51" s="52">
        <f t="shared" si="14"/>
        <v>0</v>
      </c>
      <c r="AH51" s="52">
        <f t="shared" si="13"/>
        <v>0</v>
      </c>
      <c r="AI51" s="52">
        <f t="shared" si="15"/>
        <v>0</v>
      </c>
      <c r="AJ51" s="45"/>
      <c r="AK51" s="41"/>
      <c r="AL51" s="89"/>
    </row>
    <row r="52" spans="1:38" x14ac:dyDescent="0.2">
      <c r="A52" s="61"/>
      <c r="B52" s="25"/>
      <c r="C52" s="26"/>
      <c r="D52" s="51">
        <f t="shared" ca="1" si="7"/>
        <v>124.14722222222223</v>
      </c>
      <c r="E52" s="27"/>
      <c r="F52" s="51">
        <f t="shared" ca="1" si="8"/>
        <v>124.14722222222223</v>
      </c>
      <c r="G52" s="25"/>
      <c r="H52" s="25"/>
      <c r="I52" s="90"/>
      <c r="J52" s="36"/>
      <c r="K52" s="34"/>
      <c r="L52" s="29"/>
      <c r="M52" s="26"/>
      <c r="N52" s="30"/>
      <c r="O52" s="31"/>
      <c r="P52" s="32"/>
      <c r="Q52" s="32"/>
      <c r="R52" s="32"/>
      <c r="S52" s="32"/>
      <c r="T52" s="50">
        <f t="shared" si="9"/>
        <v>0</v>
      </c>
      <c r="U52" s="31"/>
      <c r="V52" s="31"/>
      <c r="W52" s="31"/>
      <c r="X52" s="34"/>
      <c r="Y52" s="33"/>
      <c r="Z52" s="86"/>
      <c r="AA52" s="86"/>
      <c r="AB52" s="86"/>
      <c r="AC52" s="50">
        <f t="shared" si="10"/>
        <v>0</v>
      </c>
      <c r="AD52" s="50">
        <f t="shared" si="11"/>
        <v>0</v>
      </c>
      <c r="AE52" s="51">
        <f>IF(A52="",,VLOOKUP(ROUNDDOWN(F52,0),'LE Table'!$A$2:$B$102,2))</f>
        <v>0</v>
      </c>
      <c r="AF52" s="52">
        <f t="shared" si="12"/>
        <v>0</v>
      </c>
      <c r="AG52" s="52">
        <f t="shared" si="14"/>
        <v>0</v>
      </c>
      <c r="AH52" s="52">
        <f t="shared" si="13"/>
        <v>0</v>
      </c>
      <c r="AI52" s="52">
        <f t="shared" si="15"/>
        <v>0</v>
      </c>
      <c r="AJ52" s="59"/>
      <c r="AK52" s="28"/>
      <c r="AL52" s="88"/>
    </row>
    <row r="53" spans="1:38" x14ac:dyDescent="0.2">
      <c r="A53" s="61"/>
      <c r="B53" s="25"/>
      <c r="C53" s="26"/>
      <c r="D53" s="51">
        <f t="shared" ca="1" si="7"/>
        <v>124.14722222222223</v>
      </c>
      <c r="E53" s="27"/>
      <c r="F53" s="51">
        <f t="shared" ca="1" si="8"/>
        <v>124.14722222222223</v>
      </c>
      <c r="G53" s="25"/>
      <c r="H53" s="25"/>
      <c r="I53" s="90"/>
      <c r="J53" s="36"/>
      <c r="K53" s="34"/>
      <c r="L53" s="29"/>
      <c r="M53" s="26"/>
      <c r="N53" s="38"/>
      <c r="O53" s="31"/>
      <c r="P53" s="32"/>
      <c r="Q53" s="32"/>
      <c r="R53" s="32"/>
      <c r="S53" s="32"/>
      <c r="T53" s="50">
        <f t="shared" si="9"/>
        <v>0</v>
      </c>
      <c r="U53" s="31"/>
      <c r="V53" s="31"/>
      <c r="W53" s="31"/>
      <c r="X53" s="34"/>
      <c r="Y53" s="33"/>
      <c r="Z53" s="86"/>
      <c r="AA53" s="86"/>
      <c r="AB53" s="86"/>
      <c r="AC53" s="50">
        <f t="shared" si="10"/>
        <v>0</v>
      </c>
      <c r="AD53" s="50">
        <f t="shared" si="11"/>
        <v>0</v>
      </c>
      <c r="AE53" s="51">
        <f>IF(A53="",,VLOOKUP(ROUNDDOWN(F53,0),'LE Table'!$A$2:$B$102,2))</f>
        <v>0</v>
      </c>
      <c r="AF53" s="52">
        <f t="shared" si="12"/>
        <v>0</v>
      </c>
      <c r="AG53" s="52">
        <f t="shared" si="14"/>
        <v>0</v>
      </c>
      <c r="AH53" s="52">
        <f t="shared" si="13"/>
        <v>0</v>
      </c>
      <c r="AI53" s="52">
        <f t="shared" si="15"/>
        <v>0</v>
      </c>
      <c r="AJ53" s="59"/>
      <c r="AK53" s="28"/>
      <c r="AL53" s="88"/>
    </row>
    <row r="54" spans="1:38" x14ac:dyDescent="0.2">
      <c r="A54" s="60"/>
      <c r="B54" s="39"/>
      <c r="C54" s="26"/>
      <c r="D54" s="51">
        <f t="shared" ca="1" si="7"/>
        <v>124.14722222222223</v>
      </c>
      <c r="E54" s="27"/>
      <c r="F54" s="51">
        <f t="shared" ca="1" si="8"/>
        <v>124.14722222222223</v>
      </c>
      <c r="G54" s="39"/>
      <c r="H54" s="39"/>
      <c r="I54" s="91"/>
      <c r="J54" s="40"/>
      <c r="K54" s="34"/>
      <c r="L54" s="29"/>
      <c r="M54" s="26"/>
      <c r="N54" s="30"/>
      <c r="O54" s="31"/>
      <c r="P54" s="32"/>
      <c r="Q54" s="32"/>
      <c r="R54" s="32"/>
      <c r="S54" s="32"/>
      <c r="T54" s="50">
        <f t="shared" si="9"/>
        <v>0</v>
      </c>
      <c r="U54" s="31"/>
      <c r="V54" s="31"/>
      <c r="W54" s="31"/>
      <c r="X54" s="34"/>
      <c r="Y54" s="33"/>
      <c r="Z54" s="86"/>
      <c r="AA54" s="86"/>
      <c r="AB54" s="86"/>
      <c r="AC54" s="50">
        <f t="shared" si="10"/>
        <v>0</v>
      </c>
      <c r="AD54" s="50">
        <f t="shared" si="11"/>
        <v>0</v>
      </c>
      <c r="AE54" s="51">
        <f>IF(A54="",,VLOOKUP(ROUNDDOWN(F54,0),'LE Table'!$A$2:$B$102,2))</f>
        <v>0</v>
      </c>
      <c r="AF54" s="52">
        <f t="shared" si="12"/>
        <v>0</v>
      </c>
      <c r="AG54" s="52">
        <f t="shared" si="14"/>
        <v>0</v>
      </c>
      <c r="AH54" s="52">
        <f t="shared" si="13"/>
        <v>0</v>
      </c>
      <c r="AI54" s="52">
        <f t="shared" si="15"/>
        <v>0</v>
      </c>
      <c r="AJ54" s="59"/>
      <c r="AK54" s="28"/>
      <c r="AL54" s="88"/>
    </row>
    <row r="55" spans="1:38" x14ac:dyDescent="0.2">
      <c r="A55" s="62"/>
      <c r="B55" s="41"/>
      <c r="C55" s="42"/>
      <c r="D55" s="51">
        <f t="shared" ca="1" si="7"/>
        <v>124.14722222222223</v>
      </c>
      <c r="E55" s="43"/>
      <c r="F55" s="51">
        <f t="shared" ca="1" si="8"/>
        <v>124.14722222222223</v>
      </c>
      <c r="G55" s="41"/>
      <c r="H55" s="41"/>
      <c r="I55" s="92"/>
      <c r="J55" s="42"/>
      <c r="K55" s="54"/>
      <c r="L55" s="44"/>
      <c r="M55" s="42"/>
      <c r="N55" s="45"/>
      <c r="O55" s="46"/>
      <c r="P55" s="96"/>
      <c r="Q55" s="96"/>
      <c r="R55" s="96"/>
      <c r="S55" s="96"/>
      <c r="T55" s="50">
        <f t="shared" si="9"/>
        <v>0</v>
      </c>
      <c r="U55" s="48"/>
      <c r="V55" s="48"/>
      <c r="W55" s="48"/>
      <c r="X55" s="44"/>
      <c r="Y55" s="33"/>
      <c r="Z55" s="87"/>
      <c r="AA55" s="87"/>
      <c r="AB55" s="87"/>
      <c r="AC55" s="50">
        <f t="shared" si="10"/>
        <v>0</v>
      </c>
      <c r="AD55" s="50">
        <f t="shared" si="11"/>
        <v>0</v>
      </c>
      <c r="AE55" s="51">
        <f>IF(A55="",,VLOOKUP(ROUNDDOWN(F55,0),'LE Table'!$A$2:$B$102,2))</f>
        <v>0</v>
      </c>
      <c r="AF55" s="52">
        <f t="shared" si="12"/>
        <v>0</v>
      </c>
      <c r="AG55" s="52">
        <f t="shared" si="14"/>
        <v>0</v>
      </c>
      <c r="AH55" s="52">
        <f t="shared" si="13"/>
        <v>0</v>
      </c>
      <c r="AI55" s="52">
        <f t="shared" si="15"/>
        <v>0</v>
      </c>
      <c r="AJ55" s="45"/>
      <c r="AK55" s="41"/>
      <c r="AL55" s="89"/>
    </row>
    <row r="56" spans="1:38" x14ac:dyDescent="0.2">
      <c r="A56" s="62"/>
      <c r="B56" s="41"/>
      <c r="C56" s="42"/>
      <c r="D56" s="51">
        <f t="shared" ca="1" si="7"/>
        <v>124.14722222222223</v>
      </c>
      <c r="E56" s="43"/>
      <c r="F56" s="51">
        <f t="shared" ca="1" si="8"/>
        <v>124.14722222222223</v>
      </c>
      <c r="G56" s="41"/>
      <c r="H56" s="41"/>
      <c r="I56" s="92"/>
      <c r="J56" s="42"/>
      <c r="K56" s="54"/>
      <c r="L56" s="44"/>
      <c r="M56" s="42"/>
      <c r="N56" s="47"/>
      <c r="O56" s="48"/>
      <c r="P56" s="96"/>
      <c r="Q56" s="96"/>
      <c r="R56" s="96"/>
      <c r="S56" s="96"/>
      <c r="T56" s="50">
        <f t="shared" si="9"/>
        <v>0</v>
      </c>
      <c r="U56" s="49"/>
      <c r="V56" s="49"/>
      <c r="W56" s="49"/>
      <c r="X56" s="44"/>
      <c r="Y56" s="33"/>
      <c r="Z56" s="87"/>
      <c r="AA56" s="87"/>
      <c r="AB56" s="87"/>
      <c r="AC56" s="50">
        <f t="shared" si="10"/>
        <v>0</v>
      </c>
      <c r="AD56" s="50">
        <f t="shared" si="11"/>
        <v>0</v>
      </c>
      <c r="AE56" s="51">
        <f>IF(A56="",,VLOOKUP(ROUNDDOWN(F56,0),'LE Table'!$A$2:$B$102,2))</f>
        <v>0</v>
      </c>
      <c r="AF56" s="52">
        <f t="shared" si="12"/>
        <v>0</v>
      </c>
      <c r="AG56" s="52">
        <f t="shared" si="14"/>
        <v>0</v>
      </c>
      <c r="AH56" s="52">
        <f t="shared" si="13"/>
        <v>0</v>
      </c>
      <c r="AI56" s="52">
        <f t="shared" si="15"/>
        <v>0</v>
      </c>
      <c r="AJ56" s="45"/>
      <c r="AK56" s="41"/>
      <c r="AL56" s="89"/>
    </row>
    <row r="57" spans="1:38" x14ac:dyDescent="0.2">
      <c r="A57" s="61"/>
      <c r="B57" s="25"/>
      <c r="C57" s="26"/>
      <c r="D57" s="51">
        <f t="shared" ca="1" si="7"/>
        <v>124.14722222222223</v>
      </c>
      <c r="E57" s="27"/>
      <c r="F57" s="51">
        <f t="shared" ca="1" si="8"/>
        <v>124.14722222222223</v>
      </c>
      <c r="G57" s="25"/>
      <c r="H57" s="25"/>
      <c r="I57" s="90"/>
      <c r="J57" s="36"/>
      <c r="K57" s="34"/>
      <c r="L57" s="29"/>
      <c r="M57" s="26"/>
      <c r="N57" s="30"/>
      <c r="O57" s="31"/>
      <c r="P57" s="32"/>
      <c r="Q57" s="32"/>
      <c r="R57" s="32"/>
      <c r="S57" s="32"/>
      <c r="T57" s="50">
        <f t="shared" si="9"/>
        <v>0</v>
      </c>
      <c r="U57" s="31"/>
      <c r="V57" s="31"/>
      <c r="W57" s="31"/>
      <c r="X57" s="34"/>
      <c r="Y57" s="33"/>
      <c r="Z57" s="86"/>
      <c r="AA57" s="86"/>
      <c r="AB57" s="86"/>
      <c r="AC57" s="50">
        <f t="shared" si="10"/>
        <v>0</v>
      </c>
      <c r="AD57" s="50">
        <f t="shared" si="11"/>
        <v>0</v>
      </c>
      <c r="AE57" s="51">
        <f>IF(A57="",,VLOOKUP(ROUNDDOWN(F57,0),'LE Table'!$A$2:$B$102,2))</f>
        <v>0</v>
      </c>
      <c r="AF57" s="52">
        <f t="shared" si="12"/>
        <v>0</v>
      </c>
      <c r="AG57" s="52">
        <f t="shared" si="14"/>
        <v>0</v>
      </c>
      <c r="AH57" s="52">
        <f t="shared" si="13"/>
        <v>0</v>
      </c>
      <c r="AI57" s="52">
        <f t="shared" si="15"/>
        <v>0</v>
      </c>
      <c r="AJ57" s="59"/>
      <c r="AK57" s="28"/>
      <c r="AL57" s="88"/>
    </row>
    <row r="58" spans="1:38" x14ac:dyDescent="0.2">
      <c r="A58" s="61"/>
      <c r="B58" s="25"/>
      <c r="C58" s="26"/>
      <c r="D58" s="51">
        <f t="shared" ca="1" si="7"/>
        <v>124.14722222222223</v>
      </c>
      <c r="E58" s="27"/>
      <c r="F58" s="51">
        <f t="shared" ca="1" si="8"/>
        <v>124.14722222222223</v>
      </c>
      <c r="G58" s="25"/>
      <c r="H58" s="25"/>
      <c r="I58" s="90"/>
      <c r="J58" s="36"/>
      <c r="K58" s="34"/>
      <c r="L58" s="29"/>
      <c r="M58" s="26"/>
      <c r="N58" s="38"/>
      <c r="O58" s="31"/>
      <c r="P58" s="32"/>
      <c r="Q58" s="32"/>
      <c r="R58" s="32"/>
      <c r="S58" s="32"/>
      <c r="T58" s="50">
        <f t="shared" si="9"/>
        <v>0</v>
      </c>
      <c r="U58" s="31"/>
      <c r="V58" s="31"/>
      <c r="W58" s="31"/>
      <c r="X58" s="34"/>
      <c r="Y58" s="33"/>
      <c r="Z58" s="86"/>
      <c r="AA58" s="86"/>
      <c r="AB58" s="86"/>
      <c r="AC58" s="50">
        <f t="shared" si="10"/>
        <v>0</v>
      </c>
      <c r="AD58" s="50">
        <f t="shared" si="11"/>
        <v>0</v>
      </c>
      <c r="AE58" s="51">
        <f>IF(A58="",,VLOOKUP(ROUNDDOWN(F58,0),'LE Table'!$A$2:$B$102,2))</f>
        <v>0</v>
      </c>
      <c r="AF58" s="52">
        <f t="shared" si="12"/>
        <v>0</v>
      </c>
      <c r="AG58" s="52">
        <f t="shared" si="14"/>
        <v>0</v>
      </c>
      <c r="AH58" s="52">
        <f t="shared" si="13"/>
        <v>0</v>
      </c>
      <c r="AI58" s="52">
        <f t="shared" si="15"/>
        <v>0</v>
      </c>
      <c r="AJ58" s="59"/>
      <c r="AK58" s="28"/>
      <c r="AL58" s="88"/>
    </row>
    <row r="59" spans="1:38" x14ac:dyDescent="0.2">
      <c r="A59" s="60"/>
      <c r="B59" s="39"/>
      <c r="C59" s="26"/>
      <c r="D59" s="51">
        <f t="shared" ca="1" si="7"/>
        <v>124.14722222222223</v>
      </c>
      <c r="E59" s="27"/>
      <c r="F59" s="51">
        <f t="shared" ca="1" si="8"/>
        <v>124.14722222222223</v>
      </c>
      <c r="G59" s="39"/>
      <c r="H59" s="39"/>
      <c r="I59" s="91"/>
      <c r="J59" s="40"/>
      <c r="K59" s="34"/>
      <c r="L59" s="29"/>
      <c r="M59" s="26"/>
      <c r="N59" s="30"/>
      <c r="O59" s="31"/>
      <c r="P59" s="32"/>
      <c r="Q59" s="32"/>
      <c r="R59" s="32"/>
      <c r="S59" s="32"/>
      <c r="T59" s="50">
        <f t="shared" si="9"/>
        <v>0</v>
      </c>
      <c r="U59" s="31"/>
      <c r="V59" s="31"/>
      <c r="W59" s="31"/>
      <c r="X59" s="34"/>
      <c r="Y59" s="33"/>
      <c r="Z59" s="86"/>
      <c r="AA59" s="86"/>
      <c r="AB59" s="86"/>
      <c r="AC59" s="50">
        <f t="shared" si="10"/>
        <v>0</v>
      </c>
      <c r="AD59" s="50">
        <f t="shared" si="11"/>
        <v>0</v>
      </c>
      <c r="AE59" s="51">
        <f>IF(A59="",,VLOOKUP(ROUNDDOWN(F59,0),'LE Table'!$A$2:$B$102,2))</f>
        <v>0</v>
      </c>
      <c r="AF59" s="52">
        <f t="shared" si="12"/>
        <v>0</v>
      </c>
      <c r="AG59" s="52">
        <f t="shared" si="14"/>
        <v>0</v>
      </c>
      <c r="AH59" s="52">
        <f t="shared" si="13"/>
        <v>0</v>
      </c>
      <c r="AI59" s="52">
        <f t="shared" si="15"/>
        <v>0</v>
      </c>
      <c r="AJ59" s="59"/>
      <c r="AK59" s="28"/>
      <c r="AL59" s="88"/>
    </row>
    <row r="60" spans="1:38" x14ac:dyDescent="0.2">
      <c r="A60" s="62"/>
      <c r="B60" s="41"/>
      <c r="C60" s="42"/>
      <c r="D60" s="51">
        <f t="shared" ca="1" si="7"/>
        <v>124.14722222222223</v>
      </c>
      <c r="E60" s="43"/>
      <c r="F60" s="51">
        <f t="shared" ca="1" si="8"/>
        <v>124.14722222222223</v>
      </c>
      <c r="G60" s="41"/>
      <c r="H60" s="41"/>
      <c r="I60" s="92"/>
      <c r="J60" s="42"/>
      <c r="K60" s="54"/>
      <c r="L60" s="44"/>
      <c r="M60" s="42"/>
      <c r="N60" s="45"/>
      <c r="O60" s="46"/>
      <c r="P60" s="96"/>
      <c r="Q60" s="96"/>
      <c r="R60" s="96"/>
      <c r="S60" s="96"/>
      <c r="T60" s="50">
        <f t="shared" si="9"/>
        <v>0</v>
      </c>
      <c r="U60" s="48"/>
      <c r="V60" s="48"/>
      <c r="W60" s="48"/>
      <c r="X60" s="44"/>
      <c r="Y60" s="33"/>
      <c r="Z60" s="87"/>
      <c r="AA60" s="87"/>
      <c r="AB60" s="87"/>
      <c r="AC60" s="50">
        <f t="shared" si="10"/>
        <v>0</v>
      </c>
      <c r="AD60" s="50">
        <f t="shared" si="11"/>
        <v>0</v>
      </c>
      <c r="AE60" s="51">
        <f>IF(A60="",,VLOOKUP(ROUNDDOWN(F60,0),'LE Table'!$A$2:$B$102,2))</f>
        <v>0</v>
      </c>
      <c r="AF60" s="52">
        <f t="shared" si="12"/>
        <v>0</v>
      </c>
      <c r="AG60" s="52">
        <f t="shared" si="14"/>
        <v>0</v>
      </c>
      <c r="AH60" s="52">
        <f t="shared" si="13"/>
        <v>0</v>
      </c>
      <c r="AI60" s="52">
        <f t="shared" si="15"/>
        <v>0</v>
      </c>
      <c r="AJ60" s="45"/>
      <c r="AK60" s="41"/>
      <c r="AL60" s="89"/>
    </row>
    <row r="61" spans="1:38" x14ac:dyDescent="0.2">
      <c r="A61" s="62"/>
      <c r="B61" s="41"/>
      <c r="C61" s="42"/>
      <c r="D61" s="51">
        <f t="shared" ca="1" si="7"/>
        <v>124.14722222222223</v>
      </c>
      <c r="E61" s="43"/>
      <c r="F61" s="51">
        <f t="shared" ca="1" si="8"/>
        <v>124.14722222222223</v>
      </c>
      <c r="G61" s="41"/>
      <c r="H61" s="41"/>
      <c r="I61" s="92"/>
      <c r="J61" s="42"/>
      <c r="K61" s="54"/>
      <c r="L61" s="44"/>
      <c r="M61" s="42"/>
      <c r="N61" s="45"/>
      <c r="O61" s="46"/>
      <c r="P61" s="96"/>
      <c r="Q61" s="96"/>
      <c r="R61" s="96"/>
      <c r="S61" s="96"/>
      <c r="T61" s="50">
        <f t="shared" si="9"/>
        <v>0</v>
      </c>
      <c r="U61" s="48"/>
      <c r="V61" s="48"/>
      <c r="W61" s="48"/>
      <c r="X61" s="44"/>
      <c r="Y61" s="33"/>
      <c r="Z61" s="87"/>
      <c r="AA61" s="87"/>
      <c r="AB61" s="87"/>
      <c r="AC61" s="50">
        <f t="shared" si="10"/>
        <v>0</v>
      </c>
      <c r="AD61" s="50">
        <f t="shared" si="11"/>
        <v>0</v>
      </c>
      <c r="AE61" s="51">
        <f>IF(A61="",,VLOOKUP(ROUNDDOWN(F61,0),'LE Table'!$A$2:$B$102,2))</f>
        <v>0</v>
      </c>
      <c r="AF61" s="52">
        <f t="shared" si="12"/>
        <v>0</v>
      </c>
      <c r="AG61" s="52">
        <f t="shared" si="14"/>
        <v>0</v>
      </c>
      <c r="AH61" s="52">
        <f t="shared" si="13"/>
        <v>0</v>
      </c>
      <c r="AI61" s="52">
        <f t="shared" si="15"/>
        <v>0</v>
      </c>
      <c r="AJ61" s="45"/>
      <c r="AK61" s="41"/>
      <c r="AL61" s="89"/>
    </row>
    <row r="62" spans="1:38" x14ac:dyDescent="0.2">
      <c r="A62" s="62"/>
      <c r="B62" s="41"/>
      <c r="C62" s="42"/>
      <c r="D62" s="51">
        <f t="shared" ca="1" si="7"/>
        <v>124.14722222222223</v>
      </c>
      <c r="E62" s="43"/>
      <c r="F62" s="51">
        <f t="shared" ca="1" si="8"/>
        <v>124.14722222222223</v>
      </c>
      <c r="G62" s="41"/>
      <c r="H62" s="41"/>
      <c r="I62" s="92"/>
      <c r="J62" s="42"/>
      <c r="K62" s="54"/>
      <c r="L62" s="44"/>
      <c r="M62" s="42"/>
      <c r="N62" s="47"/>
      <c r="O62" s="48"/>
      <c r="P62" s="96"/>
      <c r="Q62" s="96"/>
      <c r="R62" s="96"/>
      <c r="S62" s="96"/>
      <c r="T62" s="50">
        <f t="shared" si="9"/>
        <v>0</v>
      </c>
      <c r="U62" s="49"/>
      <c r="V62" s="49"/>
      <c r="W62" s="49"/>
      <c r="X62" s="44"/>
      <c r="Y62" s="33"/>
      <c r="Z62" s="87"/>
      <c r="AA62" s="87"/>
      <c r="AB62" s="87"/>
      <c r="AC62" s="50">
        <f t="shared" si="10"/>
        <v>0</v>
      </c>
      <c r="AD62" s="50">
        <f t="shared" si="11"/>
        <v>0</v>
      </c>
      <c r="AE62" s="51">
        <f>IF(A62="",,VLOOKUP(ROUNDDOWN(F62,0),'LE Table'!$A$2:$B$102,2))</f>
        <v>0</v>
      </c>
      <c r="AF62" s="52">
        <f t="shared" si="12"/>
        <v>0</v>
      </c>
      <c r="AG62" s="52">
        <f t="shared" si="14"/>
        <v>0</v>
      </c>
      <c r="AH62" s="52">
        <f t="shared" si="13"/>
        <v>0</v>
      </c>
      <c r="AI62" s="52">
        <f t="shared" si="15"/>
        <v>0</v>
      </c>
      <c r="AJ62" s="45"/>
      <c r="AK62" s="41"/>
      <c r="AL62" s="89"/>
    </row>
    <row r="63" spans="1:38" x14ac:dyDescent="0.2">
      <c r="A63" s="61"/>
      <c r="B63" s="25"/>
      <c r="C63" s="26"/>
      <c r="D63" s="51">
        <f t="shared" ca="1" si="0"/>
        <v>124.14722222222223</v>
      </c>
      <c r="E63" s="27"/>
      <c r="F63" s="51">
        <f t="shared" ca="1" si="1"/>
        <v>124.14722222222223</v>
      </c>
      <c r="G63" s="25"/>
      <c r="H63" s="25"/>
      <c r="I63" s="90"/>
      <c r="J63" s="26"/>
      <c r="K63" s="34"/>
      <c r="L63" s="29"/>
      <c r="M63" s="26"/>
      <c r="N63" s="30"/>
      <c r="O63" s="31"/>
      <c r="P63" s="32"/>
      <c r="Q63" s="32"/>
      <c r="R63" s="32"/>
      <c r="S63" s="32"/>
      <c r="T63" s="50">
        <f t="shared" si="2"/>
        <v>0</v>
      </c>
      <c r="U63" s="31"/>
      <c r="V63" s="31"/>
      <c r="W63" s="31"/>
      <c r="X63" s="34"/>
      <c r="Y63" s="33"/>
      <c r="Z63" s="86"/>
      <c r="AA63" s="86"/>
      <c r="AB63" s="86"/>
      <c r="AC63" s="50">
        <f t="shared" ref="AC63:AC82" si="16">Y63*Z63*AB63</f>
        <v>0</v>
      </c>
      <c r="AD63" s="50">
        <f t="shared" si="3"/>
        <v>0</v>
      </c>
      <c r="AE63" s="51">
        <f>IF(A63="",,VLOOKUP(ROUNDDOWN(F63,0),'LE Table'!$A$2:$B$102,2))</f>
        <v>0</v>
      </c>
      <c r="AF63" s="52">
        <f t="shared" si="4"/>
        <v>0</v>
      </c>
      <c r="AG63" s="52">
        <f t="shared" ref="AG63:AG82" si="17">AF63*0.5</f>
        <v>0</v>
      </c>
      <c r="AH63" s="52">
        <f t="shared" ref="AH63:AH82" si="18">(P63+T63)*AA63*AB63</f>
        <v>0</v>
      </c>
      <c r="AI63" s="52">
        <f t="shared" ref="AI63:AI82" si="19">AG63+AH63</f>
        <v>0</v>
      </c>
      <c r="AJ63" s="59"/>
      <c r="AK63" s="28"/>
      <c r="AL63" s="88"/>
    </row>
    <row r="64" spans="1:38" x14ac:dyDescent="0.2">
      <c r="A64" s="61"/>
      <c r="B64" s="25"/>
      <c r="C64" s="26"/>
      <c r="D64" s="51">
        <f t="shared" ca="1" si="0"/>
        <v>124.14722222222223</v>
      </c>
      <c r="E64" s="27"/>
      <c r="F64" s="51">
        <f t="shared" ca="1" si="1"/>
        <v>124.14722222222223</v>
      </c>
      <c r="G64" s="25"/>
      <c r="H64" s="25"/>
      <c r="I64" s="90"/>
      <c r="J64" s="26"/>
      <c r="K64" s="34"/>
      <c r="L64" s="29"/>
      <c r="M64" s="26"/>
      <c r="N64" s="30"/>
      <c r="O64" s="31"/>
      <c r="P64" s="32"/>
      <c r="Q64" s="32"/>
      <c r="R64" s="32"/>
      <c r="S64" s="32"/>
      <c r="T64" s="50">
        <f t="shared" si="2"/>
        <v>0</v>
      </c>
      <c r="U64" s="31"/>
      <c r="V64" s="31"/>
      <c r="W64" s="31"/>
      <c r="X64" s="34"/>
      <c r="Y64" s="33"/>
      <c r="Z64" s="86"/>
      <c r="AA64" s="86"/>
      <c r="AB64" s="86"/>
      <c r="AC64" s="50">
        <f t="shared" si="16"/>
        <v>0</v>
      </c>
      <c r="AD64" s="50">
        <f t="shared" si="3"/>
        <v>0</v>
      </c>
      <c r="AE64" s="51">
        <f>IF(A64="",,VLOOKUP(ROUNDDOWN(F64,0),'LE Table'!$A$2:$B$102,2))</f>
        <v>0</v>
      </c>
      <c r="AF64" s="52">
        <f t="shared" si="4"/>
        <v>0</v>
      </c>
      <c r="AG64" s="52">
        <f t="shared" si="17"/>
        <v>0</v>
      </c>
      <c r="AH64" s="52">
        <f t="shared" si="18"/>
        <v>0</v>
      </c>
      <c r="AI64" s="52">
        <f t="shared" si="19"/>
        <v>0</v>
      </c>
      <c r="AJ64" s="59"/>
      <c r="AK64" s="28"/>
      <c r="AL64" s="88"/>
    </row>
    <row r="65" spans="1:38" x14ac:dyDescent="0.2">
      <c r="A65" s="60"/>
      <c r="B65" s="25"/>
      <c r="C65" s="26"/>
      <c r="D65" s="51">
        <f t="shared" ca="1" si="0"/>
        <v>124.14722222222223</v>
      </c>
      <c r="E65" s="27"/>
      <c r="F65" s="51">
        <f t="shared" ca="1" si="1"/>
        <v>124.14722222222223</v>
      </c>
      <c r="G65" s="25"/>
      <c r="H65" s="25"/>
      <c r="I65" s="90"/>
      <c r="J65" s="26"/>
      <c r="K65" s="34"/>
      <c r="L65" s="29"/>
      <c r="M65" s="26"/>
      <c r="N65" s="30"/>
      <c r="O65" s="31"/>
      <c r="P65" s="29"/>
      <c r="Q65" s="29"/>
      <c r="R65" s="29"/>
      <c r="S65" s="29"/>
      <c r="T65" s="50">
        <f t="shared" si="2"/>
        <v>0</v>
      </c>
      <c r="U65" s="35"/>
      <c r="V65" s="35"/>
      <c r="W65" s="35"/>
      <c r="X65" s="34"/>
      <c r="Y65" s="33"/>
      <c r="Z65" s="86"/>
      <c r="AA65" s="86"/>
      <c r="AB65" s="86"/>
      <c r="AC65" s="50">
        <f t="shared" si="16"/>
        <v>0</v>
      </c>
      <c r="AD65" s="50">
        <f t="shared" si="3"/>
        <v>0</v>
      </c>
      <c r="AE65" s="51">
        <f>IF(A65="",,VLOOKUP(ROUNDDOWN(F65,0),'LE Table'!$A$2:$B$102,2))</f>
        <v>0</v>
      </c>
      <c r="AF65" s="52">
        <f t="shared" si="4"/>
        <v>0</v>
      </c>
      <c r="AG65" s="52">
        <f t="shared" si="17"/>
        <v>0</v>
      </c>
      <c r="AH65" s="52">
        <f t="shared" si="18"/>
        <v>0</v>
      </c>
      <c r="AI65" s="52">
        <f t="shared" si="19"/>
        <v>0</v>
      </c>
      <c r="AJ65" s="59"/>
      <c r="AK65" s="28"/>
      <c r="AL65" s="88"/>
    </row>
    <row r="66" spans="1:38" x14ac:dyDescent="0.2">
      <c r="A66" s="61"/>
      <c r="B66" s="25"/>
      <c r="C66" s="26"/>
      <c r="D66" s="51">
        <f t="shared" ca="1" si="0"/>
        <v>124.14722222222223</v>
      </c>
      <c r="E66" s="27"/>
      <c r="F66" s="51">
        <f t="shared" ca="1" si="1"/>
        <v>124.14722222222223</v>
      </c>
      <c r="G66" s="25"/>
      <c r="H66" s="25"/>
      <c r="I66" s="90"/>
      <c r="J66" s="26"/>
      <c r="K66" s="34"/>
      <c r="L66" s="29"/>
      <c r="M66" s="26"/>
      <c r="N66" s="30"/>
      <c r="O66" s="31"/>
      <c r="P66" s="32"/>
      <c r="Q66" s="32"/>
      <c r="R66" s="32"/>
      <c r="S66" s="32"/>
      <c r="T66" s="50">
        <f t="shared" si="2"/>
        <v>0</v>
      </c>
      <c r="U66" s="31"/>
      <c r="V66" s="31"/>
      <c r="W66" s="31"/>
      <c r="X66" s="34"/>
      <c r="Y66" s="33"/>
      <c r="Z66" s="86"/>
      <c r="AA66" s="86"/>
      <c r="AB66" s="86"/>
      <c r="AC66" s="50">
        <f t="shared" si="16"/>
        <v>0</v>
      </c>
      <c r="AD66" s="50">
        <f t="shared" si="3"/>
        <v>0</v>
      </c>
      <c r="AE66" s="51">
        <f>IF(A66="",,VLOOKUP(ROUNDDOWN(F66,0),'LE Table'!$A$2:$B$102,2))</f>
        <v>0</v>
      </c>
      <c r="AF66" s="52">
        <f t="shared" si="4"/>
        <v>0</v>
      </c>
      <c r="AG66" s="52">
        <f t="shared" si="17"/>
        <v>0</v>
      </c>
      <c r="AH66" s="52">
        <f t="shared" si="18"/>
        <v>0</v>
      </c>
      <c r="AI66" s="52">
        <f t="shared" si="19"/>
        <v>0</v>
      </c>
      <c r="AJ66" s="59"/>
      <c r="AK66" s="28"/>
      <c r="AL66" s="88"/>
    </row>
    <row r="67" spans="1:38" x14ac:dyDescent="0.2">
      <c r="A67" s="61"/>
      <c r="B67" s="25"/>
      <c r="C67" s="36"/>
      <c r="D67" s="51">
        <f t="shared" ca="1" si="0"/>
        <v>124.14722222222223</v>
      </c>
      <c r="E67" s="27"/>
      <c r="F67" s="51">
        <f t="shared" ca="1" si="1"/>
        <v>124.14722222222223</v>
      </c>
      <c r="G67" s="25"/>
      <c r="H67" s="25"/>
      <c r="I67" s="90"/>
      <c r="J67" s="26"/>
      <c r="K67" s="34"/>
      <c r="L67" s="29"/>
      <c r="M67" s="26"/>
      <c r="N67" s="30"/>
      <c r="O67" s="31"/>
      <c r="P67" s="33"/>
      <c r="Q67" s="33"/>
      <c r="R67" s="33"/>
      <c r="S67" s="33"/>
      <c r="T67" s="50">
        <f t="shared" si="2"/>
        <v>0</v>
      </c>
      <c r="U67" s="37"/>
      <c r="V67" s="37"/>
      <c r="W67" s="37"/>
      <c r="X67" s="34"/>
      <c r="Y67" s="33"/>
      <c r="Z67" s="86"/>
      <c r="AA67" s="86"/>
      <c r="AB67" s="86"/>
      <c r="AC67" s="50">
        <f t="shared" si="16"/>
        <v>0</v>
      </c>
      <c r="AD67" s="50">
        <f t="shared" si="3"/>
        <v>0</v>
      </c>
      <c r="AE67" s="51">
        <f>IF(A67="",,VLOOKUP(ROUNDDOWN(F67,0),'LE Table'!$A$2:$B$102,2))</f>
        <v>0</v>
      </c>
      <c r="AF67" s="52">
        <f t="shared" si="4"/>
        <v>0</v>
      </c>
      <c r="AG67" s="52">
        <f t="shared" si="17"/>
        <v>0</v>
      </c>
      <c r="AH67" s="52">
        <f t="shared" si="18"/>
        <v>0</v>
      </c>
      <c r="AI67" s="52">
        <f t="shared" si="19"/>
        <v>0</v>
      </c>
      <c r="AJ67" s="59"/>
      <c r="AK67" s="28"/>
      <c r="AL67" s="88"/>
    </row>
    <row r="68" spans="1:38" x14ac:dyDescent="0.2">
      <c r="A68" s="61"/>
      <c r="B68" s="25"/>
      <c r="C68" s="26"/>
      <c r="D68" s="51">
        <f t="shared" ca="1" si="0"/>
        <v>124.14722222222223</v>
      </c>
      <c r="E68" s="27"/>
      <c r="F68" s="51">
        <f t="shared" ca="1" si="1"/>
        <v>124.14722222222223</v>
      </c>
      <c r="G68" s="25"/>
      <c r="H68" s="25"/>
      <c r="I68" s="90"/>
      <c r="J68" s="36"/>
      <c r="K68" s="34"/>
      <c r="L68" s="29"/>
      <c r="M68" s="26"/>
      <c r="N68" s="30"/>
      <c r="O68" s="31"/>
      <c r="P68" s="32"/>
      <c r="Q68" s="32"/>
      <c r="R68" s="32"/>
      <c r="S68" s="32"/>
      <c r="T68" s="50">
        <f t="shared" si="2"/>
        <v>0</v>
      </c>
      <c r="U68" s="31"/>
      <c r="V68" s="31"/>
      <c r="W68" s="31"/>
      <c r="X68" s="34"/>
      <c r="Y68" s="33"/>
      <c r="Z68" s="86"/>
      <c r="AA68" s="86"/>
      <c r="AB68" s="86"/>
      <c r="AC68" s="50">
        <f t="shared" si="16"/>
        <v>0</v>
      </c>
      <c r="AD68" s="50">
        <f t="shared" si="3"/>
        <v>0</v>
      </c>
      <c r="AE68" s="51">
        <f>IF(A68="",,VLOOKUP(ROUNDDOWN(F68,0),'LE Table'!$A$2:$B$102,2))</f>
        <v>0</v>
      </c>
      <c r="AF68" s="52">
        <f t="shared" si="4"/>
        <v>0</v>
      </c>
      <c r="AG68" s="52">
        <f t="shared" si="17"/>
        <v>0</v>
      </c>
      <c r="AH68" s="52">
        <f t="shared" si="18"/>
        <v>0</v>
      </c>
      <c r="AI68" s="52">
        <f t="shared" si="19"/>
        <v>0</v>
      </c>
      <c r="AJ68" s="59"/>
      <c r="AK68" s="28"/>
      <c r="AL68" s="88"/>
    </row>
    <row r="69" spans="1:38" x14ac:dyDescent="0.2">
      <c r="A69" s="61"/>
      <c r="B69" s="25"/>
      <c r="C69" s="26"/>
      <c r="D69" s="51">
        <f t="shared" ca="1" si="0"/>
        <v>124.14722222222223</v>
      </c>
      <c r="E69" s="27"/>
      <c r="F69" s="51">
        <f t="shared" ca="1" si="1"/>
        <v>124.14722222222223</v>
      </c>
      <c r="G69" s="25"/>
      <c r="H69" s="25"/>
      <c r="I69" s="90"/>
      <c r="J69" s="36"/>
      <c r="K69" s="34"/>
      <c r="L69" s="29"/>
      <c r="M69" s="26"/>
      <c r="N69" s="38"/>
      <c r="O69" s="31"/>
      <c r="P69" s="32"/>
      <c r="Q69" s="32"/>
      <c r="R69" s="32"/>
      <c r="S69" s="32"/>
      <c r="T69" s="50">
        <f t="shared" si="2"/>
        <v>0</v>
      </c>
      <c r="U69" s="31"/>
      <c r="V69" s="31"/>
      <c r="W69" s="31"/>
      <c r="X69" s="34"/>
      <c r="Y69" s="33"/>
      <c r="Z69" s="86"/>
      <c r="AA69" s="86"/>
      <c r="AB69" s="86"/>
      <c r="AC69" s="50">
        <f t="shared" si="16"/>
        <v>0</v>
      </c>
      <c r="AD69" s="50">
        <f t="shared" si="3"/>
        <v>0</v>
      </c>
      <c r="AE69" s="51">
        <f>IF(A69="",,VLOOKUP(ROUNDDOWN(F69,0),'LE Table'!$A$2:$B$102,2))</f>
        <v>0</v>
      </c>
      <c r="AF69" s="52">
        <f t="shared" si="4"/>
        <v>0</v>
      </c>
      <c r="AG69" s="52">
        <f t="shared" si="17"/>
        <v>0</v>
      </c>
      <c r="AH69" s="52">
        <f t="shared" si="18"/>
        <v>0</v>
      </c>
      <c r="AI69" s="52">
        <f t="shared" si="19"/>
        <v>0</v>
      </c>
      <c r="AJ69" s="59"/>
      <c r="AK69" s="28"/>
      <c r="AL69" s="88"/>
    </row>
    <row r="70" spans="1:38" x14ac:dyDescent="0.2">
      <c r="A70" s="60"/>
      <c r="B70" s="39"/>
      <c r="C70" s="26"/>
      <c r="D70" s="51">
        <f t="shared" ca="1" si="0"/>
        <v>124.14722222222223</v>
      </c>
      <c r="E70" s="27"/>
      <c r="F70" s="51">
        <f t="shared" ca="1" si="1"/>
        <v>124.14722222222223</v>
      </c>
      <c r="G70" s="39"/>
      <c r="H70" s="39"/>
      <c r="I70" s="91"/>
      <c r="J70" s="40"/>
      <c r="K70" s="34"/>
      <c r="L70" s="29"/>
      <c r="M70" s="26"/>
      <c r="N70" s="30"/>
      <c r="O70" s="31"/>
      <c r="P70" s="32"/>
      <c r="Q70" s="32"/>
      <c r="R70" s="32"/>
      <c r="S70" s="32"/>
      <c r="T70" s="50">
        <f t="shared" si="2"/>
        <v>0</v>
      </c>
      <c r="U70" s="31"/>
      <c r="V70" s="31"/>
      <c r="W70" s="31"/>
      <c r="X70" s="34"/>
      <c r="Y70" s="33"/>
      <c r="Z70" s="86"/>
      <c r="AA70" s="86"/>
      <c r="AB70" s="86"/>
      <c r="AC70" s="50">
        <f t="shared" si="16"/>
        <v>0</v>
      </c>
      <c r="AD70" s="50">
        <f t="shared" si="3"/>
        <v>0</v>
      </c>
      <c r="AE70" s="51">
        <f>IF(A70="",,VLOOKUP(ROUNDDOWN(F70,0),'LE Table'!$A$2:$B$102,2))</f>
        <v>0</v>
      </c>
      <c r="AF70" s="52">
        <f t="shared" si="4"/>
        <v>0</v>
      </c>
      <c r="AG70" s="52">
        <f t="shared" si="17"/>
        <v>0</v>
      </c>
      <c r="AH70" s="52">
        <f t="shared" si="18"/>
        <v>0</v>
      </c>
      <c r="AI70" s="52">
        <f t="shared" si="19"/>
        <v>0</v>
      </c>
      <c r="AJ70" s="59"/>
      <c r="AK70" s="28"/>
      <c r="AL70" s="88"/>
    </row>
    <row r="71" spans="1:38" x14ac:dyDescent="0.2">
      <c r="A71" s="62"/>
      <c r="B71" s="41"/>
      <c r="C71" s="42"/>
      <c r="D71" s="51">
        <f t="shared" ca="1" si="0"/>
        <v>124.14722222222223</v>
      </c>
      <c r="E71" s="43"/>
      <c r="F71" s="51">
        <f t="shared" ca="1" si="1"/>
        <v>124.14722222222223</v>
      </c>
      <c r="G71" s="41"/>
      <c r="H71" s="41"/>
      <c r="I71" s="92"/>
      <c r="J71" s="42"/>
      <c r="K71" s="54"/>
      <c r="L71" s="44"/>
      <c r="M71" s="42"/>
      <c r="N71" s="45"/>
      <c r="O71" s="46"/>
      <c r="P71" s="96"/>
      <c r="Q71" s="96"/>
      <c r="R71" s="96"/>
      <c r="S71" s="96"/>
      <c r="T71" s="50">
        <f t="shared" si="2"/>
        <v>0</v>
      </c>
      <c r="U71" s="48"/>
      <c r="V71" s="48"/>
      <c r="W71" s="48"/>
      <c r="X71" s="44"/>
      <c r="Y71" s="33"/>
      <c r="Z71" s="87"/>
      <c r="AA71" s="87"/>
      <c r="AB71" s="87"/>
      <c r="AC71" s="50">
        <f t="shared" si="16"/>
        <v>0</v>
      </c>
      <c r="AD71" s="50">
        <f t="shared" si="3"/>
        <v>0</v>
      </c>
      <c r="AE71" s="51">
        <f>IF(A71="",,VLOOKUP(ROUNDDOWN(F71,0),'LE Table'!$A$2:$B$102,2))</f>
        <v>0</v>
      </c>
      <c r="AF71" s="52">
        <f t="shared" si="4"/>
        <v>0</v>
      </c>
      <c r="AG71" s="52">
        <f t="shared" si="17"/>
        <v>0</v>
      </c>
      <c r="AH71" s="52">
        <f t="shared" si="18"/>
        <v>0</v>
      </c>
      <c r="AI71" s="52">
        <f t="shared" si="19"/>
        <v>0</v>
      </c>
      <c r="AJ71" s="45"/>
      <c r="AK71" s="41"/>
      <c r="AL71" s="89"/>
    </row>
    <row r="72" spans="1:38" x14ac:dyDescent="0.2">
      <c r="A72" s="61"/>
      <c r="B72" s="25"/>
      <c r="C72" s="26"/>
      <c r="D72" s="51">
        <f t="shared" ca="1" si="0"/>
        <v>124.14722222222223</v>
      </c>
      <c r="E72" s="27"/>
      <c r="F72" s="51">
        <f t="shared" ca="1" si="1"/>
        <v>124.14722222222223</v>
      </c>
      <c r="G72" s="25"/>
      <c r="H72" s="25"/>
      <c r="I72" s="90"/>
      <c r="J72" s="36"/>
      <c r="K72" s="34"/>
      <c r="L72" s="29"/>
      <c r="M72" s="26"/>
      <c r="N72" s="30"/>
      <c r="O72" s="31"/>
      <c r="P72" s="32"/>
      <c r="Q72" s="32"/>
      <c r="R72" s="32"/>
      <c r="S72" s="32"/>
      <c r="T72" s="50">
        <f t="shared" si="2"/>
        <v>0</v>
      </c>
      <c r="U72" s="31"/>
      <c r="V72" s="31"/>
      <c r="W72" s="31"/>
      <c r="X72" s="34"/>
      <c r="Y72" s="33"/>
      <c r="Z72" s="86"/>
      <c r="AA72" s="86"/>
      <c r="AB72" s="86"/>
      <c r="AC72" s="50">
        <f t="shared" si="16"/>
        <v>0</v>
      </c>
      <c r="AD72" s="50">
        <f t="shared" si="3"/>
        <v>0</v>
      </c>
      <c r="AE72" s="51">
        <f>IF(A72="",,VLOOKUP(ROUNDDOWN(F72,0),'LE Table'!$A$2:$B$102,2))</f>
        <v>0</v>
      </c>
      <c r="AF72" s="52">
        <f t="shared" si="4"/>
        <v>0</v>
      </c>
      <c r="AG72" s="52">
        <f t="shared" si="17"/>
        <v>0</v>
      </c>
      <c r="AH72" s="52">
        <f t="shared" si="18"/>
        <v>0</v>
      </c>
      <c r="AI72" s="52">
        <f t="shared" si="19"/>
        <v>0</v>
      </c>
      <c r="AJ72" s="59"/>
      <c r="AK72" s="28"/>
      <c r="AL72" s="88"/>
    </row>
    <row r="73" spans="1:38" x14ac:dyDescent="0.2">
      <c r="A73" s="61"/>
      <c r="B73" s="25"/>
      <c r="C73" s="26"/>
      <c r="D73" s="51">
        <f t="shared" ca="1" si="0"/>
        <v>124.14722222222223</v>
      </c>
      <c r="E73" s="27"/>
      <c r="F73" s="51">
        <f t="shared" ca="1" si="1"/>
        <v>124.14722222222223</v>
      </c>
      <c r="G73" s="25"/>
      <c r="H73" s="25"/>
      <c r="I73" s="90"/>
      <c r="J73" s="36"/>
      <c r="K73" s="34"/>
      <c r="L73" s="29"/>
      <c r="M73" s="26"/>
      <c r="N73" s="38"/>
      <c r="O73" s="31"/>
      <c r="P73" s="32"/>
      <c r="Q73" s="32"/>
      <c r="R73" s="32"/>
      <c r="S73" s="32"/>
      <c r="T73" s="50">
        <f t="shared" si="2"/>
        <v>0</v>
      </c>
      <c r="U73" s="31"/>
      <c r="V73" s="31"/>
      <c r="W73" s="31"/>
      <c r="X73" s="34"/>
      <c r="Y73" s="33"/>
      <c r="Z73" s="86"/>
      <c r="AA73" s="86"/>
      <c r="AB73" s="86"/>
      <c r="AC73" s="50">
        <f t="shared" si="16"/>
        <v>0</v>
      </c>
      <c r="AD73" s="50">
        <f t="shared" si="3"/>
        <v>0</v>
      </c>
      <c r="AE73" s="51">
        <f>IF(A73="",,VLOOKUP(ROUNDDOWN(F73,0),'LE Table'!$A$2:$B$102,2))</f>
        <v>0</v>
      </c>
      <c r="AF73" s="52">
        <f t="shared" si="4"/>
        <v>0</v>
      </c>
      <c r="AG73" s="52">
        <f t="shared" si="17"/>
        <v>0</v>
      </c>
      <c r="AH73" s="52">
        <f t="shared" si="18"/>
        <v>0</v>
      </c>
      <c r="AI73" s="52">
        <f t="shared" si="19"/>
        <v>0</v>
      </c>
      <c r="AJ73" s="59"/>
      <c r="AK73" s="28"/>
      <c r="AL73" s="88"/>
    </row>
    <row r="74" spans="1:38" x14ac:dyDescent="0.2">
      <c r="A74" s="60"/>
      <c r="B74" s="39"/>
      <c r="C74" s="26"/>
      <c r="D74" s="51">
        <f t="shared" ca="1" si="0"/>
        <v>124.14722222222223</v>
      </c>
      <c r="E74" s="27"/>
      <c r="F74" s="51">
        <f t="shared" ca="1" si="1"/>
        <v>124.14722222222223</v>
      </c>
      <c r="G74" s="39"/>
      <c r="H74" s="39"/>
      <c r="I74" s="91"/>
      <c r="J74" s="40"/>
      <c r="K74" s="34"/>
      <c r="L74" s="29"/>
      <c r="M74" s="26"/>
      <c r="N74" s="30"/>
      <c r="O74" s="31"/>
      <c r="P74" s="32"/>
      <c r="Q74" s="32"/>
      <c r="R74" s="32"/>
      <c r="S74" s="32"/>
      <c r="T74" s="50">
        <f t="shared" si="2"/>
        <v>0</v>
      </c>
      <c r="U74" s="31"/>
      <c r="V74" s="31"/>
      <c r="W74" s="31"/>
      <c r="X74" s="34"/>
      <c r="Y74" s="33"/>
      <c r="Z74" s="86"/>
      <c r="AA74" s="86"/>
      <c r="AB74" s="86"/>
      <c r="AC74" s="50">
        <f t="shared" si="16"/>
        <v>0</v>
      </c>
      <c r="AD74" s="50">
        <f t="shared" si="3"/>
        <v>0</v>
      </c>
      <c r="AE74" s="51">
        <f>IF(A74="",,VLOOKUP(ROUNDDOWN(F74,0),'LE Table'!$A$2:$B$102,2))</f>
        <v>0</v>
      </c>
      <c r="AF74" s="52">
        <f t="shared" si="4"/>
        <v>0</v>
      </c>
      <c r="AG74" s="52">
        <f t="shared" si="17"/>
        <v>0</v>
      </c>
      <c r="AH74" s="52">
        <f t="shared" si="18"/>
        <v>0</v>
      </c>
      <c r="AI74" s="52">
        <f t="shared" si="19"/>
        <v>0</v>
      </c>
      <c r="AJ74" s="59"/>
      <c r="AK74" s="28"/>
      <c r="AL74" s="88"/>
    </row>
    <row r="75" spans="1:38" x14ac:dyDescent="0.2">
      <c r="A75" s="62"/>
      <c r="B75" s="41"/>
      <c r="C75" s="42"/>
      <c r="D75" s="51">
        <f t="shared" ca="1" si="0"/>
        <v>124.14722222222223</v>
      </c>
      <c r="E75" s="43"/>
      <c r="F75" s="51">
        <f t="shared" ca="1" si="1"/>
        <v>124.14722222222223</v>
      </c>
      <c r="G75" s="41"/>
      <c r="H75" s="41"/>
      <c r="I75" s="92"/>
      <c r="J75" s="42"/>
      <c r="K75" s="54"/>
      <c r="L75" s="44"/>
      <c r="M75" s="42"/>
      <c r="N75" s="45"/>
      <c r="O75" s="46"/>
      <c r="P75" s="96"/>
      <c r="Q75" s="96"/>
      <c r="R75" s="96"/>
      <c r="S75" s="96"/>
      <c r="T75" s="50">
        <f t="shared" si="2"/>
        <v>0</v>
      </c>
      <c r="U75" s="48"/>
      <c r="V75" s="48"/>
      <c r="W75" s="48"/>
      <c r="X75" s="44"/>
      <c r="Y75" s="33"/>
      <c r="Z75" s="87"/>
      <c r="AA75" s="87"/>
      <c r="AB75" s="87"/>
      <c r="AC75" s="50">
        <f t="shared" si="16"/>
        <v>0</v>
      </c>
      <c r="AD75" s="50">
        <f t="shared" si="3"/>
        <v>0</v>
      </c>
      <c r="AE75" s="51">
        <f>IF(A75="",,VLOOKUP(ROUNDDOWN(F75,0),'LE Table'!$A$2:$B$102,2))</f>
        <v>0</v>
      </c>
      <c r="AF75" s="52">
        <f t="shared" si="4"/>
        <v>0</v>
      </c>
      <c r="AG75" s="52">
        <f t="shared" si="17"/>
        <v>0</v>
      </c>
      <c r="AH75" s="52">
        <f t="shared" si="18"/>
        <v>0</v>
      </c>
      <c r="AI75" s="52">
        <f t="shared" si="19"/>
        <v>0</v>
      </c>
      <c r="AJ75" s="45"/>
      <c r="AK75" s="41"/>
      <c r="AL75" s="89"/>
    </row>
    <row r="76" spans="1:38" x14ac:dyDescent="0.2">
      <c r="A76" s="62"/>
      <c r="B76" s="41"/>
      <c r="C76" s="42"/>
      <c r="D76" s="51">
        <f t="shared" ca="1" si="0"/>
        <v>124.14722222222223</v>
      </c>
      <c r="E76" s="43"/>
      <c r="F76" s="51">
        <f t="shared" ca="1" si="1"/>
        <v>124.14722222222223</v>
      </c>
      <c r="G76" s="41"/>
      <c r="H76" s="41"/>
      <c r="I76" s="92"/>
      <c r="J76" s="42"/>
      <c r="K76" s="54"/>
      <c r="L76" s="44"/>
      <c r="M76" s="42"/>
      <c r="N76" s="47"/>
      <c r="O76" s="48"/>
      <c r="P76" s="96"/>
      <c r="Q76" s="96"/>
      <c r="R76" s="96"/>
      <c r="S76" s="96"/>
      <c r="T76" s="50">
        <f t="shared" si="2"/>
        <v>0</v>
      </c>
      <c r="U76" s="49"/>
      <c r="V76" s="49"/>
      <c r="W76" s="49"/>
      <c r="X76" s="44"/>
      <c r="Y76" s="33"/>
      <c r="Z76" s="87"/>
      <c r="AA76" s="87"/>
      <c r="AB76" s="87"/>
      <c r="AC76" s="50">
        <f t="shared" si="16"/>
        <v>0</v>
      </c>
      <c r="AD76" s="50">
        <f t="shared" si="3"/>
        <v>0</v>
      </c>
      <c r="AE76" s="51">
        <f>IF(A76="",,VLOOKUP(ROUNDDOWN(F76,0),'LE Table'!$A$2:$B$102,2))</f>
        <v>0</v>
      </c>
      <c r="AF76" s="52">
        <f t="shared" si="4"/>
        <v>0</v>
      </c>
      <c r="AG76" s="52">
        <f t="shared" si="17"/>
        <v>0</v>
      </c>
      <c r="AH76" s="52">
        <f t="shared" si="18"/>
        <v>0</v>
      </c>
      <c r="AI76" s="52">
        <f t="shared" si="19"/>
        <v>0</v>
      </c>
      <c r="AJ76" s="45"/>
      <c r="AK76" s="41"/>
      <c r="AL76" s="89"/>
    </row>
    <row r="77" spans="1:38" x14ac:dyDescent="0.2">
      <c r="A77" s="61"/>
      <c r="B77" s="25"/>
      <c r="C77" s="26"/>
      <c r="D77" s="51">
        <f t="shared" ca="1" si="0"/>
        <v>124.14722222222223</v>
      </c>
      <c r="E77" s="27"/>
      <c r="F77" s="51">
        <f t="shared" ca="1" si="1"/>
        <v>124.14722222222223</v>
      </c>
      <c r="G77" s="25"/>
      <c r="H77" s="25"/>
      <c r="I77" s="90"/>
      <c r="J77" s="36"/>
      <c r="K77" s="34"/>
      <c r="L77" s="29"/>
      <c r="M77" s="26"/>
      <c r="N77" s="30"/>
      <c r="O77" s="31"/>
      <c r="P77" s="32"/>
      <c r="Q77" s="32"/>
      <c r="R77" s="32"/>
      <c r="S77" s="32"/>
      <c r="T77" s="50">
        <f t="shared" si="2"/>
        <v>0</v>
      </c>
      <c r="U77" s="31"/>
      <c r="V77" s="31"/>
      <c r="W77" s="31"/>
      <c r="X77" s="34"/>
      <c r="Y77" s="33"/>
      <c r="Z77" s="86"/>
      <c r="AA77" s="86"/>
      <c r="AB77" s="86"/>
      <c r="AC77" s="50">
        <f t="shared" si="16"/>
        <v>0</v>
      </c>
      <c r="AD77" s="50">
        <f t="shared" si="3"/>
        <v>0</v>
      </c>
      <c r="AE77" s="51">
        <f>IF(A77="",,VLOOKUP(ROUNDDOWN(F77,0),'LE Table'!$A$2:$B$102,2))</f>
        <v>0</v>
      </c>
      <c r="AF77" s="52">
        <f t="shared" si="4"/>
        <v>0</v>
      </c>
      <c r="AG77" s="52">
        <f t="shared" si="17"/>
        <v>0</v>
      </c>
      <c r="AH77" s="52">
        <f t="shared" si="18"/>
        <v>0</v>
      </c>
      <c r="AI77" s="52">
        <f t="shared" si="19"/>
        <v>0</v>
      </c>
      <c r="AJ77" s="59"/>
      <c r="AK77" s="28"/>
      <c r="AL77" s="88"/>
    </row>
    <row r="78" spans="1:38" x14ac:dyDescent="0.2">
      <c r="A78" s="61"/>
      <c r="B78" s="25"/>
      <c r="C78" s="26"/>
      <c r="D78" s="51">
        <f t="shared" ca="1" si="0"/>
        <v>124.14722222222223</v>
      </c>
      <c r="E78" s="27"/>
      <c r="F78" s="51">
        <f t="shared" ca="1" si="1"/>
        <v>124.14722222222223</v>
      </c>
      <c r="G78" s="25"/>
      <c r="H78" s="25"/>
      <c r="I78" s="90"/>
      <c r="J78" s="36"/>
      <c r="K78" s="34"/>
      <c r="L78" s="29"/>
      <c r="M78" s="26"/>
      <c r="N78" s="38"/>
      <c r="O78" s="31"/>
      <c r="P78" s="32"/>
      <c r="Q78" s="32"/>
      <c r="R78" s="32"/>
      <c r="S78" s="32"/>
      <c r="T78" s="50">
        <f t="shared" si="2"/>
        <v>0</v>
      </c>
      <c r="U78" s="31"/>
      <c r="V78" s="31"/>
      <c r="W78" s="31"/>
      <c r="X78" s="34"/>
      <c r="Y78" s="33"/>
      <c r="Z78" s="86"/>
      <c r="AA78" s="86"/>
      <c r="AB78" s="86"/>
      <c r="AC78" s="50">
        <f t="shared" si="16"/>
        <v>0</v>
      </c>
      <c r="AD78" s="50">
        <f t="shared" si="3"/>
        <v>0</v>
      </c>
      <c r="AE78" s="51">
        <f>IF(A78="",,VLOOKUP(ROUNDDOWN(F78,0),'LE Table'!$A$2:$B$102,2))</f>
        <v>0</v>
      </c>
      <c r="AF78" s="52">
        <f t="shared" si="4"/>
        <v>0</v>
      </c>
      <c r="AG78" s="52">
        <f t="shared" si="17"/>
        <v>0</v>
      </c>
      <c r="AH78" s="52">
        <f t="shared" si="18"/>
        <v>0</v>
      </c>
      <c r="AI78" s="52">
        <f t="shared" si="19"/>
        <v>0</v>
      </c>
      <c r="AJ78" s="59"/>
      <c r="AK78" s="28"/>
      <c r="AL78" s="88"/>
    </row>
    <row r="79" spans="1:38" x14ac:dyDescent="0.2">
      <c r="A79" s="60"/>
      <c r="B79" s="39"/>
      <c r="C79" s="26"/>
      <c r="D79" s="51">
        <f t="shared" ca="1" si="0"/>
        <v>124.14722222222223</v>
      </c>
      <c r="E79" s="27"/>
      <c r="F79" s="51">
        <f t="shared" ca="1" si="1"/>
        <v>124.14722222222223</v>
      </c>
      <c r="G79" s="39"/>
      <c r="H79" s="39"/>
      <c r="I79" s="91"/>
      <c r="J79" s="40"/>
      <c r="K79" s="34"/>
      <c r="L79" s="29"/>
      <c r="M79" s="26"/>
      <c r="N79" s="30"/>
      <c r="O79" s="31"/>
      <c r="P79" s="32"/>
      <c r="Q79" s="32"/>
      <c r="R79" s="32"/>
      <c r="S79" s="32"/>
      <c r="T79" s="50">
        <f t="shared" si="2"/>
        <v>0</v>
      </c>
      <c r="U79" s="31"/>
      <c r="V79" s="31"/>
      <c r="W79" s="31"/>
      <c r="X79" s="34"/>
      <c r="Y79" s="33"/>
      <c r="Z79" s="86"/>
      <c r="AA79" s="86"/>
      <c r="AB79" s="86"/>
      <c r="AC79" s="50">
        <f t="shared" si="16"/>
        <v>0</v>
      </c>
      <c r="AD79" s="50">
        <f t="shared" si="3"/>
        <v>0</v>
      </c>
      <c r="AE79" s="51">
        <f>IF(A79="",,VLOOKUP(ROUNDDOWN(F79,0),'LE Table'!$A$2:$B$102,2))</f>
        <v>0</v>
      </c>
      <c r="AF79" s="52">
        <f t="shared" si="4"/>
        <v>0</v>
      </c>
      <c r="AG79" s="52">
        <f t="shared" si="17"/>
        <v>0</v>
      </c>
      <c r="AH79" s="52">
        <f t="shared" si="18"/>
        <v>0</v>
      </c>
      <c r="AI79" s="52">
        <f t="shared" si="19"/>
        <v>0</v>
      </c>
      <c r="AJ79" s="59"/>
      <c r="AK79" s="28"/>
      <c r="AL79" s="88"/>
    </row>
    <row r="80" spans="1:38" x14ac:dyDescent="0.2">
      <c r="A80" s="62"/>
      <c r="B80" s="41"/>
      <c r="C80" s="42"/>
      <c r="D80" s="51">
        <f t="shared" ca="1" si="0"/>
        <v>124.14722222222223</v>
      </c>
      <c r="E80" s="43"/>
      <c r="F80" s="51">
        <f t="shared" ca="1" si="1"/>
        <v>124.14722222222223</v>
      </c>
      <c r="G80" s="41"/>
      <c r="H80" s="41"/>
      <c r="I80" s="92"/>
      <c r="J80" s="42"/>
      <c r="K80" s="54"/>
      <c r="L80" s="44"/>
      <c r="M80" s="42"/>
      <c r="N80" s="45"/>
      <c r="O80" s="46"/>
      <c r="P80" s="96"/>
      <c r="Q80" s="96"/>
      <c r="R80" s="96"/>
      <c r="S80" s="96"/>
      <c r="T80" s="50">
        <f t="shared" si="2"/>
        <v>0</v>
      </c>
      <c r="U80" s="48"/>
      <c r="V80" s="48"/>
      <c r="W80" s="48"/>
      <c r="X80" s="44"/>
      <c r="Y80" s="33"/>
      <c r="Z80" s="87"/>
      <c r="AA80" s="87"/>
      <c r="AB80" s="87"/>
      <c r="AC80" s="50">
        <f t="shared" si="16"/>
        <v>0</v>
      </c>
      <c r="AD80" s="50">
        <f t="shared" si="3"/>
        <v>0</v>
      </c>
      <c r="AE80" s="51">
        <f>IF(A80="",,VLOOKUP(ROUNDDOWN(F80,0),'LE Table'!$A$2:$B$102,2))</f>
        <v>0</v>
      </c>
      <c r="AF80" s="52">
        <f t="shared" si="4"/>
        <v>0</v>
      </c>
      <c r="AG80" s="52">
        <f t="shared" si="17"/>
        <v>0</v>
      </c>
      <c r="AH80" s="52">
        <f t="shared" si="18"/>
        <v>0</v>
      </c>
      <c r="AI80" s="52">
        <f t="shared" si="19"/>
        <v>0</v>
      </c>
      <c r="AJ80" s="45"/>
      <c r="AK80" s="41"/>
      <c r="AL80" s="89"/>
    </row>
    <row r="81" spans="1:38" x14ac:dyDescent="0.2">
      <c r="A81" s="62"/>
      <c r="B81" s="41"/>
      <c r="C81" s="42"/>
      <c r="D81" s="51">
        <f t="shared" ca="1" si="0"/>
        <v>124.14722222222223</v>
      </c>
      <c r="E81" s="43"/>
      <c r="F81" s="51">
        <f t="shared" ca="1" si="1"/>
        <v>124.14722222222223</v>
      </c>
      <c r="G81" s="41"/>
      <c r="H81" s="41"/>
      <c r="I81" s="92"/>
      <c r="J81" s="42"/>
      <c r="K81" s="54"/>
      <c r="L81" s="44"/>
      <c r="M81" s="42"/>
      <c r="N81" s="45"/>
      <c r="O81" s="46"/>
      <c r="P81" s="96"/>
      <c r="Q81" s="96"/>
      <c r="R81" s="96"/>
      <c r="S81" s="96"/>
      <c r="T81" s="50">
        <f t="shared" si="2"/>
        <v>0</v>
      </c>
      <c r="U81" s="48"/>
      <c r="V81" s="48"/>
      <c r="W81" s="48"/>
      <c r="X81" s="44"/>
      <c r="Y81" s="33"/>
      <c r="Z81" s="87"/>
      <c r="AA81" s="87"/>
      <c r="AB81" s="87"/>
      <c r="AC81" s="50">
        <f t="shared" si="16"/>
        <v>0</v>
      </c>
      <c r="AD81" s="50">
        <f t="shared" si="3"/>
        <v>0</v>
      </c>
      <c r="AE81" s="51">
        <f>IF(A81="",,VLOOKUP(ROUNDDOWN(F81,0),'LE Table'!$A$2:$B$102,2))</f>
        <v>0</v>
      </c>
      <c r="AF81" s="52">
        <f t="shared" si="4"/>
        <v>0</v>
      </c>
      <c r="AG81" s="52">
        <f t="shared" si="17"/>
        <v>0</v>
      </c>
      <c r="AH81" s="52">
        <f t="shared" si="18"/>
        <v>0</v>
      </c>
      <c r="AI81" s="52">
        <f t="shared" si="19"/>
        <v>0</v>
      </c>
      <c r="AJ81" s="45"/>
      <c r="AK81" s="41"/>
      <c r="AL81" s="89"/>
    </row>
    <row r="82" spans="1:38" x14ac:dyDescent="0.2">
      <c r="A82" s="62"/>
      <c r="B82" s="41"/>
      <c r="C82" s="42"/>
      <c r="D82" s="51">
        <f t="shared" ca="1" si="0"/>
        <v>124.14722222222223</v>
      </c>
      <c r="E82" s="43"/>
      <c r="F82" s="51">
        <f t="shared" ca="1" si="1"/>
        <v>124.14722222222223</v>
      </c>
      <c r="G82" s="41"/>
      <c r="H82" s="41"/>
      <c r="I82" s="92"/>
      <c r="J82" s="42"/>
      <c r="K82" s="54"/>
      <c r="L82" s="44"/>
      <c r="M82" s="42"/>
      <c r="N82" s="47"/>
      <c r="O82" s="48"/>
      <c r="P82" s="96"/>
      <c r="Q82" s="96"/>
      <c r="R82" s="96"/>
      <c r="S82" s="96"/>
      <c r="T82" s="50">
        <f t="shared" si="2"/>
        <v>0</v>
      </c>
      <c r="U82" s="49"/>
      <c r="V82" s="49"/>
      <c r="W82" s="49"/>
      <c r="X82" s="44"/>
      <c r="Y82" s="33"/>
      <c r="Z82" s="87"/>
      <c r="AA82" s="87"/>
      <c r="AB82" s="87"/>
      <c r="AC82" s="50">
        <f t="shared" si="16"/>
        <v>0</v>
      </c>
      <c r="AD82" s="50">
        <f t="shared" si="3"/>
        <v>0</v>
      </c>
      <c r="AE82" s="51">
        <f>IF(A82="",,VLOOKUP(ROUNDDOWN(F82,0),'LE Table'!$A$2:$B$102,2))</f>
        <v>0</v>
      </c>
      <c r="AF82" s="52">
        <f t="shared" si="4"/>
        <v>0</v>
      </c>
      <c r="AG82" s="52">
        <f t="shared" si="17"/>
        <v>0</v>
      </c>
      <c r="AH82" s="52">
        <f t="shared" si="18"/>
        <v>0</v>
      </c>
      <c r="AI82" s="52">
        <f t="shared" si="19"/>
        <v>0</v>
      </c>
      <c r="AJ82" s="45"/>
      <c r="AK82" s="41"/>
      <c r="AL82" s="89"/>
    </row>
    <row r="83" spans="1:38" x14ac:dyDescent="0.2">
      <c r="A83" s="61"/>
      <c r="B83" s="25"/>
      <c r="C83" s="26"/>
      <c r="D83" s="51">
        <f t="shared" ref="D83:D102" ca="1" si="20">YEARFRAC(C83,TODAY())</f>
        <v>124.14722222222223</v>
      </c>
      <c r="E83" s="27"/>
      <c r="F83" s="51">
        <f t="shared" ref="F83:F102" ca="1" si="21">D83+E83</f>
        <v>124.14722222222223</v>
      </c>
      <c r="G83" s="25"/>
      <c r="H83" s="25"/>
      <c r="I83" s="90"/>
      <c r="J83" s="26"/>
      <c r="K83" s="34"/>
      <c r="L83" s="29"/>
      <c r="M83" s="26"/>
      <c r="N83" s="30"/>
      <c r="O83" s="31"/>
      <c r="P83" s="32"/>
      <c r="Q83" s="32"/>
      <c r="R83" s="32"/>
      <c r="S83" s="32"/>
      <c r="T83" s="50">
        <f t="shared" ref="T83:T102" si="22">SUM(Q83:S83)/3*AE83</f>
        <v>0</v>
      </c>
      <c r="U83" s="31"/>
      <c r="V83" s="31"/>
      <c r="W83" s="31"/>
      <c r="X83" s="34"/>
      <c r="Y83" s="33"/>
      <c r="Z83" s="86"/>
      <c r="AA83" s="86"/>
      <c r="AB83" s="86"/>
      <c r="AC83" s="50">
        <f t="shared" ref="AC83:AC102" si="23">Y83*Z83*AB83</f>
        <v>0</v>
      </c>
      <c r="AD83" s="50">
        <f t="shared" ref="AD83:AD102" si="24">AC83*52</f>
        <v>0</v>
      </c>
      <c r="AE83" s="51">
        <f>IF(A83="",,VLOOKUP(ROUNDDOWN(F83,0),'LE Table'!$A$2:$B$102,2))</f>
        <v>0</v>
      </c>
      <c r="AF83" s="52">
        <f t="shared" ref="AF83:AF102" si="25">AD83*AE83</f>
        <v>0</v>
      </c>
      <c r="AG83" s="52">
        <f t="shared" si="5"/>
        <v>0</v>
      </c>
      <c r="AH83" s="52">
        <f t="shared" ref="AH83:AH102" si="26">(P83+T83)*AA83*AB83</f>
        <v>0</v>
      </c>
      <c r="AI83" s="52">
        <f t="shared" si="6"/>
        <v>0</v>
      </c>
      <c r="AJ83" s="59"/>
      <c r="AK83" s="28"/>
      <c r="AL83" s="88"/>
    </row>
    <row r="84" spans="1:38" x14ac:dyDescent="0.2">
      <c r="A84" s="61"/>
      <c r="B84" s="25"/>
      <c r="C84" s="26"/>
      <c r="D84" s="51">
        <f t="shared" ca="1" si="20"/>
        <v>124.14722222222223</v>
      </c>
      <c r="E84" s="27"/>
      <c r="F84" s="51">
        <f t="shared" ca="1" si="21"/>
        <v>124.14722222222223</v>
      </c>
      <c r="G84" s="25"/>
      <c r="H84" s="25"/>
      <c r="I84" s="90"/>
      <c r="J84" s="26"/>
      <c r="K84" s="34"/>
      <c r="L84" s="29"/>
      <c r="M84" s="26"/>
      <c r="N84" s="30"/>
      <c r="O84" s="31"/>
      <c r="P84" s="32"/>
      <c r="Q84" s="32"/>
      <c r="R84" s="32"/>
      <c r="S84" s="32"/>
      <c r="T84" s="50">
        <f t="shared" si="22"/>
        <v>0</v>
      </c>
      <c r="U84" s="31"/>
      <c r="V84" s="31"/>
      <c r="W84" s="31"/>
      <c r="X84" s="34"/>
      <c r="Y84" s="33"/>
      <c r="Z84" s="86"/>
      <c r="AA84" s="86"/>
      <c r="AB84" s="86"/>
      <c r="AC84" s="50">
        <f t="shared" si="23"/>
        <v>0</v>
      </c>
      <c r="AD84" s="50">
        <f t="shared" si="24"/>
        <v>0</v>
      </c>
      <c r="AE84" s="51">
        <f>IF(A84="",,VLOOKUP(ROUNDDOWN(F84,0),'LE Table'!$A$2:$B$102,2))</f>
        <v>0</v>
      </c>
      <c r="AF84" s="52">
        <f t="shared" si="25"/>
        <v>0</v>
      </c>
      <c r="AG84" s="52">
        <f t="shared" si="5"/>
        <v>0</v>
      </c>
      <c r="AH84" s="52">
        <f t="shared" si="26"/>
        <v>0</v>
      </c>
      <c r="AI84" s="52">
        <f t="shared" si="6"/>
        <v>0</v>
      </c>
      <c r="AJ84" s="59"/>
      <c r="AK84" s="28"/>
      <c r="AL84" s="88"/>
    </row>
    <row r="85" spans="1:38" x14ac:dyDescent="0.2">
      <c r="A85" s="60"/>
      <c r="B85" s="25"/>
      <c r="C85" s="26"/>
      <c r="D85" s="51">
        <f t="shared" ca="1" si="20"/>
        <v>124.14722222222223</v>
      </c>
      <c r="E85" s="27"/>
      <c r="F85" s="51">
        <f t="shared" ca="1" si="21"/>
        <v>124.14722222222223</v>
      </c>
      <c r="G85" s="25"/>
      <c r="H85" s="25"/>
      <c r="I85" s="90"/>
      <c r="J85" s="26"/>
      <c r="K85" s="34"/>
      <c r="L85" s="29"/>
      <c r="M85" s="26"/>
      <c r="N85" s="30"/>
      <c r="O85" s="31"/>
      <c r="P85" s="29"/>
      <c r="Q85" s="29"/>
      <c r="R85" s="29"/>
      <c r="S85" s="29"/>
      <c r="T85" s="50">
        <f t="shared" si="22"/>
        <v>0</v>
      </c>
      <c r="U85" s="35"/>
      <c r="V85" s="35"/>
      <c r="W85" s="35"/>
      <c r="X85" s="34"/>
      <c r="Y85" s="33"/>
      <c r="Z85" s="86"/>
      <c r="AA85" s="86"/>
      <c r="AB85" s="86"/>
      <c r="AC85" s="50">
        <f t="shared" si="23"/>
        <v>0</v>
      </c>
      <c r="AD85" s="50">
        <f t="shared" si="24"/>
        <v>0</v>
      </c>
      <c r="AE85" s="51">
        <f>IF(A85="",,VLOOKUP(ROUNDDOWN(F85,0),'LE Table'!$A$2:$B$102,2))</f>
        <v>0</v>
      </c>
      <c r="AF85" s="52">
        <f t="shared" si="25"/>
        <v>0</v>
      </c>
      <c r="AG85" s="52">
        <f t="shared" si="5"/>
        <v>0</v>
      </c>
      <c r="AH85" s="52">
        <f t="shared" si="26"/>
        <v>0</v>
      </c>
      <c r="AI85" s="52">
        <f t="shared" si="6"/>
        <v>0</v>
      </c>
      <c r="AJ85" s="59"/>
      <c r="AK85" s="28"/>
      <c r="AL85" s="88"/>
    </row>
    <row r="86" spans="1:38" x14ac:dyDescent="0.2">
      <c r="A86" s="61"/>
      <c r="B86" s="25"/>
      <c r="C86" s="26"/>
      <c r="D86" s="51">
        <f t="shared" ca="1" si="20"/>
        <v>124.14722222222223</v>
      </c>
      <c r="E86" s="27"/>
      <c r="F86" s="51">
        <f t="shared" ca="1" si="21"/>
        <v>124.14722222222223</v>
      </c>
      <c r="G86" s="25"/>
      <c r="H86" s="25"/>
      <c r="I86" s="90"/>
      <c r="J86" s="26"/>
      <c r="K86" s="34"/>
      <c r="L86" s="29"/>
      <c r="M86" s="26"/>
      <c r="N86" s="30"/>
      <c r="O86" s="31"/>
      <c r="P86" s="32"/>
      <c r="Q86" s="32"/>
      <c r="R86" s="32"/>
      <c r="S86" s="32"/>
      <c r="T86" s="50">
        <f t="shared" si="22"/>
        <v>0</v>
      </c>
      <c r="U86" s="31"/>
      <c r="V86" s="31"/>
      <c r="W86" s="31"/>
      <c r="X86" s="34"/>
      <c r="Y86" s="33"/>
      <c r="Z86" s="86"/>
      <c r="AA86" s="86"/>
      <c r="AB86" s="86"/>
      <c r="AC86" s="50">
        <f t="shared" si="23"/>
        <v>0</v>
      </c>
      <c r="AD86" s="50">
        <f t="shared" si="24"/>
        <v>0</v>
      </c>
      <c r="AE86" s="51">
        <f>IF(A86="",,VLOOKUP(ROUNDDOWN(F86,0),'LE Table'!$A$2:$B$102,2))</f>
        <v>0</v>
      </c>
      <c r="AF86" s="52">
        <f t="shared" si="25"/>
        <v>0</v>
      </c>
      <c r="AG86" s="52">
        <f t="shared" si="5"/>
        <v>0</v>
      </c>
      <c r="AH86" s="52">
        <f t="shared" si="26"/>
        <v>0</v>
      </c>
      <c r="AI86" s="52">
        <f t="shared" si="6"/>
        <v>0</v>
      </c>
      <c r="AJ86" s="59"/>
      <c r="AK86" s="28"/>
      <c r="AL86" s="88"/>
    </row>
    <row r="87" spans="1:38" x14ac:dyDescent="0.2">
      <c r="A87" s="61"/>
      <c r="B87" s="25"/>
      <c r="C87" s="36"/>
      <c r="D87" s="51">
        <f t="shared" ca="1" si="20"/>
        <v>124.14722222222223</v>
      </c>
      <c r="E87" s="27"/>
      <c r="F87" s="51">
        <f t="shared" ca="1" si="21"/>
        <v>124.14722222222223</v>
      </c>
      <c r="G87" s="25"/>
      <c r="H87" s="25"/>
      <c r="I87" s="90"/>
      <c r="J87" s="26"/>
      <c r="K87" s="34"/>
      <c r="L87" s="29"/>
      <c r="M87" s="26"/>
      <c r="N87" s="30"/>
      <c r="O87" s="31"/>
      <c r="P87" s="33"/>
      <c r="Q87" s="33"/>
      <c r="R87" s="33"/>
      <c r="S87" s="33"/>
      <c r="T87" s="50">
        <f t="shared" si="22"/>
        <v>0</v>
      </c>
      <c r="U87" s="37"/>
      <c r="V87" s="37"/>
      <c r="W87" s="37"/>
      <c r="X87" s="34"/>
      <c r="Y87" s="33"/>
      <c r="Z87" s="86"/>
      <c r="AA87" s="86"/>
      <c r="AB87" s="86"/>
      <c r="AC87" s="50">
        <f t="shared" si="23"/>
        <v>0</v>
      </c>
      <c r="AD87" s="50">
        <f t="shared" si="24"/>
        <v>0</v>
      </c>
      <c r="AE87" s="51">
        <f>IF(A87="",,VLOOKUP(ROUNDDOWN(F87,0),'LE Table'!$A$2:$B$102,2))</f>
        <v>0</v>
      </c>
      <c r="AF87" s="52">
        <f t="shared" si="25"/>
        <v>0</v>
      </c>
      <c r="AG87" s="52">
        <f t="shared" si="5"/>
        <v>0</v>
      </c>
      <c r="AH87" s="52">
        <f t="shared" si="26"/>
        <v>0</v>
      </c>
      <c r="AI87" s="52">
        <f t="shared" si="6"/>
        <v>0</v>
      </c>
      <c r="AJ87" s="59"/>
      <c r="AK87" s="28"/>
      <c r="AL87" s="88"/>
    </row>
    <row r="88" spans="1:38" x14ac:dyDescent="0.2">
      <c r="A88" s="61"/>
      <c r="B88" s="25"/>
      <c r="C88" s="26"/>
      <c r="D88" s="51">
        <f t="shared" ca="1" si="20"/>
        <v>124.14722222222223</v>
      </c>
      <c r="E88" s="27"/>
      <c r="F88" s="51">
        <f t="shared" ca="1" si="21"/>
        <v>124.14722222222223</v>
      </c>
      <c r="G88" s="25"/>
      <c r="H88" s="25"/>
      <c r="I88" s="90"/>
      <c r="J88" s="36"/>
      <c r="K88" s="34"/>
      <c r="L88" s="29"/>
      <c r="M88" s="26"/>
      <c r="N88" s="30"/>
      <c r="O88" s="31"/>
      <c r="P88" s="32"/>
      <c r="Q88" s="32"/>
      <c r="R88" s="32"/>
      <c r="S88" s="32"/>
      <c r="T88" s="50">
        <f t="shared" si="22"/>
        <v>0</v>
      </c>
      <c r="U88" s="31"/>
      <c r="V88" s="31"/>
      <c r="W88" s="31"/>
      <c r="X88" s="34"/>
      <c r="Y88" s="33"/>
      <c r="Z88" s="86"/>
      <c r="AA88" s="86"/>
      <c r="AB88" s="86"/>
      <c r="AC88" s="50">
        <f t="shared" si="23"/>
        <v>0</v>
      </c>
      <c r="AD88" s="50">
        <f t="shared" si="24"/>
        <v>0</v>
      </c>
      <c r="AE88" s="51">
        <f>IF(A88="",,VLOOKUP(ROUNDDOWN(F88,0),'LE Table'!$A$2:$B$102,2))</f>
        <v>0</v>
      </c>
      <c r="AF88" s="52">
        <f t="shared" si="25"/>
        <v>0</v>
      </c>
      <c r="AG88" s="52">
        <f t="shared" si="5"/>
        <v>0</v>
      </c>
      <c r="AH88" s="52">
        <f t="shared" si="26"/>
        <v>0</v>
      </c>
      <c r="AI88" s="52">
        <f t="shared" si="6"/>
        <v>0</v>
      </c>
      <c r="AJ88" s="59"/>
      <c r="AK88" s="28"/>
      <c r="AL88" s="88"/>
    </row>
    <row r="89" spans="1:38" x14ac:dyDescent="0.2">
      <c r="A89" s="61"/>
      <c r="B89" s="25"/>
      <c r="C89" s="26"/>
      <c r="D89" s="51">
        <f t="shared" ca="1" si="20"/>
        <v>124.14722222222223</v>
      </c>
      <c r="E89" s="27"/>
      <c r="F89" s="51">
        <f t="shared" ca="1" si="21"/>
        <v>124.14722222222223</v>
      </c>
      <c r="G89" s="25"/>
      <c r="H89" s="25"/>
      <c r="I89" s="90"/>
      <c r="J89" s="36"/>
      <c r="K89" s="34"/>
      <c r="L89" s="29"/>
      <c r="M89" s="26"/>
      <c r="N89" s="38"/>
      <c r="O89" s="31"/>
      <c r="P89" s="32"/>
      <c r="Q89" s="32"/>
      <c r="R89" s="32"/>
      <c r="S89" s="32"/>
      <c r="T89" s="50">
        <f t="shared" si="22"/>
        <v>0</v>
      </c>
      <c r="U89" s="31"/>
      <c r="V89" s="31"/>
      <c r="W89" s="31"/>
      <c r="X89" s="34"/>
      <c r="Y89" s="33"/>
      <c r="Z89" s="86"/>
      <c r="AA89" s="86"/>
      <c r="AB89" s="86"/>
      <c r="AC89" s="50">
        <f t="shared" si="23"/>
        <v>0</v>
      </c>
      <c r="AD89" s="50">
        <f t="shared" si="24"/>
        <v>0</v>
      </c>
      <c r="AE89" s="51">
        <f>IF(A89="",,VLOOKUP(ROUNDDOWN(F89,0),'LE Table'!$A$2:$B$102,2))</f>
        <v>0</v>
      </c>
      <c r="AF89" s="52">
        <f t="shared" si="25"/>
        <v>0</v>
      </c>
      <c r="AG89" s="52">
        <f t="shared" si="5"/>
        <v>0</v>
      </c>
      <c r="AH89" s="52">
        <f t="shared" si="26"/>
        <v>0</v>
      </c>
      <c r="AI89" s="52">
        <f t="shared" si="6"/>
        <v>0</v>
      </c>
      <c r="AJ89" s="59"/>
      <c r="AK89" s="28"/>
      <c r="AL89" s="88"/>
    </row>
    <row r="90" spans="1:38" x14ac:dyDescent="0.2">
      <c r="A90" s="60"/>
      <c r="B90" s="39"/>
      <c r="C90" s="26"/>
      <c r="D90" s="51">
        <f t="shared" ca="1" si="20"/>
        <v>124.14722222222223</v>
      </c>
      <c r="E90" s="27"/>
      <c r="F90" s="51">
        <f t="shared" ca="1" si="21"/>
        <v>124.14722222222223</v>
      </c>
      <c r="G90" s="39"/>
      <c r="H90" s="39"/>
      <c r="I90" s="91"/>
      <c r="J90" s="40"/>
      <c r="K90" s="34"/>
      <c r="L90" s="29"/>
      <c r="M90" s="26"/>
      <c r="N90" s="30"/>
      <c r="O90" s="31"/>
      <c r="P90" s="32"/>
      <c r="Q90" s="32"/>
      <c r="R90" s="32"/>
      <c r="S90" s="32"/>
      <c r="T90" s="50">
        <f t="shared" si="22"/>
        <v>0</v>
      </c>
      <c r="U90" s="31"/>
      <c r="V90" s="31"/>
      <c r="W90" s="31"/>
      <c r="X90" s="34"/>
      <c r="Y90" s="33"/>
      <c r="Z90" s="86"/>
      <c r="AA90" s="86"/>
      <c r="AB90" s="86"/>
      <c r="AC90" s="50">
        <f t="shared" si="23"/>
        <v>0</v>
      </c>
      <c r="AD90" s="50">
        <f t="shared" si="24"/>
        <v>0</v>
      </c>
      <c r="AE90" s="51">
        <f>IF(A90="",,VLOOKUP(ROUNDDOWN(F90,0),'LE Table'!$A$2:$B$102,2))</f>
        <v>0</v>
      </c>
      <c r="AF90" s="52">
        <f t="shared" si="25"/>
        <v>0</v>
      </c>
      <c r="AG90" s="52">
        <f t="shared" si="5"/>
        <v>0</v>
      </c>
      <c r="AH90" s="52">
        <f t="shared" si="26"/>
        <v>0</v>
      </c>
      <c r="AI90" s="52">
        <f t="shared" si="6"/>
        <v>0</v>
      </c>
      <c r="AJ90" s="59"/>
      <c r="AK90" s="28"/>
      <c r="AL90" s="88"/>
    </row>
    <row r="91" spans="1:38" x14ac:dyDescent="0.2">
      <c r="A91" s="62"/>
      <c r="B91" s="41"/>
      <c r="C91" s="42"/>
      <c r="D91" s="51">
        <f t="shared" ca="1" si="20"/>
        <v>124.14722222222223</v>
      </c>
      <c r="E91" s="43"/>
      <c r="F91" s="51">
        <f t="shared" ca="1" si="21"/>
        <v>124.14722222222223</v>
      </c>
      <c r="G91" s="41"/>
      <c r="H91" s="41"/>
      <c r="I91" s="92"/>
      <c r="J91" s="42"/>
      <c r="K91" s="54"/>
      <c r="L91" s="44"/>
      <c r="M91" s="42"/>
      <c r="N91" s="45"/>
      <c r="O91" s="46"/>
      <c r="P91" s="96"/>
      <c r="Q91" s="96"/>
      <c r="R91" s="96"/>
      <c r="S91" s="96"/>
      <c r="T91" s="50">
        <f t="shared" si="22"/>
        <v>0</v>
      </c>
      <c r="U91" s="48"/>
      <c r="V91" s="48"/>
      <c r="W91" s="48"/>
      <c r="X91" s="44"/>
      <c r="Y91" s="33"/>
      <c r="Z91" s="87"/>
      <c r="AA91" s="87"/>
      <c r="AB91" s="87"/>
      <c r="AC91" s="50">
        <f t="shared" si="23"/>
        <v>0</v>
      </c>
      <c r="AD91" s="50">
        <f t="shared" si="24"/>
        <v>0</v>
      </c>
      <c r="AE91" s="51">
        <f>IF(A91="",,VLOOKUP(ROUNDDOWN(F91,0),'LE Table'!$A$2:$B$102,2))</f>
        <v>0</v>
      </c>
      <c r="AF91" s="52">
        <f t="shared" si="25"/>
        <v>0</v>
      </c>
      <c r="AG91" s="52">
        <f t="shared" si="5"/>
        <v>0</v>
      </c>
      <c r="AH91" s="52">
        <f t="shared" si="26"/>
        <v>0</v>
      </c>
      <c r="AI91" s="52">
        <f t="shared" si="6"/>
        <v>0</v>
      </c>
      <c r="AJ91" s="45"/>
      <c r="AK91" s="41"/>
      <c r="AL91" s="89"/>
    </row>
    <row r="92" spans="1:38" x14ac:dyDescent="0.2">
      <c r="A92" s="61"/>
      <c r="B92" s="25"/>
      <c r="C92" s="26"/>
      <c r="D92" s="51">
        <f t="shared" ca="1" si="20"/>
        <v>124.14722222222223</v>
      </c>
      <c r="E92" s="27"/>
      <c r="F92" s="51">
        <f t="shared" ca="1" si="21"/>
        <v>124.14722222222223</v>
      </c>
      <c r="G92" s="25"/>
      <c r="H92" s="25"/>
      <c r="I92" s="90"/>
      <c r="J92" s="36"/>
      <c r="K92" s="34"/>
      <c r="L92" s="29"/>
      <c r="M92" s="26"/>
      <c r="N92" s="30"/>
      <c r="O92" s="31"/>
      <c r="P92" s="32"/>
      <c r="Q92" s="32"/>
      <c r="R92" s="32"/>
      <c r="S92" s="32"/>
      <c r="T92" s="50">
        <f t="shared" si="22"/>
        <v>0</v>
      </c>
      <c r="U92" s="31"/>
      <c r="V92" s="31"/>
      <c r="W92" s="31"/>
      <c r="X92" s="34"/>
      <c r="Y92" s="33"/>
      <c r="Z92" s="86"/>
      <c r="AA92" s="86"/>
      <c r="AB92" s="86"/>
      <c r="AC92" s="50">
        <f t="shared" si="23"/>
        <v>0</v>
      </c>
      <c r="AD92" s="50">
        <f t="shared" si="24"/>
        <v>0</v>
      </c>
      <c r="AE92" s="51">
        <f>IF(A92="",,VLOOKUP(ROUNDDOWN(F92,0),'LE Table'!$A$2:$B$102,2))</f>
        <v>0</v>
      </c>
      <c r="AF92" s="52">
        <f t="shared" si="25"/>
        <v>0</v>
      </c>
      <c r="AG92" s="52">
        <f t="shared" si="5"/>
        <v>0</v>
      </c>
      <c r="AH92" s="52">
        <f t="shared" si="26"/>
        <v>0</v>
      </c>
      <c r="AI92" s="52">
        <f t="shared" si="6"/>
        <v>0</v>
      </c>
      <c r="AJ92" s="59"/>
      <c r="AK92" s="28"/>
      <c r="AL92" s="88"/>
    </row>
    <row r="93" spans="1:38" x14ac:dyDescent="0.2">
      <c r="A93" s="61"/>
      <c r="B93" s="25"/>
      <c r="C93" s="26"/>
      <c r="D93" s="51">
        <f t="shared" ca="1" si="20"/>
        <v>124.14722222222223</v>
      </c>
      <c r="E93" s="27"/>
      <c r="F93" s="51">
        <f t="shared" ca="1" si="21"/>
        <v>124.14722222222223</v>
      </c>
      <c r="G93" s="25"/>
      <c r="H93" s="25"/>
      <c r="I93" s="90"/>
      <c r="J93" s="36"/>
      <c r="K93" s="34"/>
      <c r="L93" s="29"/>
      <c r="M93" s="26"/>
      <c r="N93" s="38"/>
      <c r="O93" s="31"/>
      <c r="P93" s="32"/>
      <c r="Q93" s="32"/>
      <c r="R93" s="32"/>
      <c r="S93" s="32"/>
      <c r="T93" s="50">
        <f t="shared" si="22"/>
        <v>0</v>
      </c>
      <c r="U93" s="31"/>
      <c r="V93" s="31"/>
      <c r="W93" s="31"/>
      <c r="X93" s="34"/>
      <c r="Y93" s="33"/>
      <c r="Z93" s="86"/>
      <c r="AA93" s="86"/>
      <c r="AB93" s="86"/>
      <c r="AC93" s="50">
        <f t="shared" si="23"/>
        <v>0</v>
      </c>
      <c r="AD93" s="50">
        <f t="shared" si="24"/>
        <v>0</v>
      </c>
      <c r="AE93" s="51">
        <f>IF(A93="",,VLOOKUP(ROUNDDOWN(F93,0),'LE Table'!$A$2:$B$102,2))</f>
        <v>0</v>
      </c>
      <c r="AF93" s="52">
        <f t="shared" si="25"/>
        <v>0</v>
      </c>
      <c r="AG93" s="52">
        <f t="shared" si="5"/>
        <v>0</v>
      </c>
      <c r="AH93" s="52">
        <f t="shared" si="26"/>
        <v>0</v>
      </c>
      <c r="AI93" s="52">
        <f t="shared" si="6"/>
        <v>0</v>
      </c>
      <c r="AJ93" s="59"/>
      <c r="AK93" s="28"/>
      <c r="AL93" s="88"/>
    </row>
    <row r="94" spans="1:38" x14ac:dyDescent="0.2">
      <c r="A94" s="60"/>
      <c r="B94" s="39"/>
      <c r="C94" s="26"/>
      <c r="D94" s="51">
        <f t="shared" ca="1" si="20"/>
        <v>124.14722222222223</v>
      </c>
      <c r="E94" s="27"/>
      <c r="F94" s="51">
        <f t="shared" ca="1" si="21"/>
        <v>124.14722222222223</v>
      </c>
      <c r="G94" s="39"/>
      <c r="H94" s="39"/>
      <c r="I94" s="91"/>
      <c r="J94" s="40"/>
      <c r="K94" s="34"/>
      <c r="L94" s="29"/>
      <c r="M94" s="26"/>
      <c r="N94" s="30"/>
      <c r="O94" s="31"/>
      <c r="P94" s="32"/>
      <c r="Q94" s="32"/>
      <c r="R94" s="32"/>
      <c r="S94" s="32"/>
      <c r="T94" s="50">
        <f t="shared" si="22"/>
        <v>0</v>
      </c>
      <c r="U94" s="31"/>
      <c r="V94" s="31"/>
      <c r="W94" s="31"/>
      <c r="X94" s="34"/>
      <c r="Y94" s="33"/>
      <c r="Z94" s="86"/>
      <c r="AA94" s="86"/>
      <c r="AB94" s="86"/>
      <c r="AC94" s="50">
        <f t="shared" si="23"/>
        <v>0</v>
      </c>
      <c r="AD94" s="50">
        <f t="shared" si="24"/>
        <v>0</v>
      </c>
      <c r="AE94" s="51">
        <f>IF(A94="",,VLOOKUP(ROUNDDOWN(F94,0),'LE Table'!$A$2:$B$102,2))</f>
        <v>0</v>
      </c>
      <c r="AF94" s="52">
        <f t="shared" si="25"/>
        <v>0</v>
      </c>
      <c r="AG94" s="52">
        <f t="shared" si="5"/>
        <v>0</v>
      </c>
      <c r="AH94" s="52">
        <f t="shared" si="26"/>
        <v>0</v>
      </c>
      <c r="AI94" s="52">
        <f t="shared" si="6"/>
        <v>0</v>
      </c>
      <c r="AJ94" s="59"/>
      <c r="AK94" s="28"/>
      <c r="AL94" s="88"/>
    </row>
    <row r="95" spans="1:38" x14ac:dyDescent="0.2">
      <c r="A95" s="62"/>
      <c r="B95" s="41"/>
      <c r="C95" s="42"/>
      <c r="D95" s="51">
        <f t="shared" ca="1" si="20"/>
        <v>124.14722222222223</v>
      </c>
      <c r="E95" s="43"/>
      <c r="F95" s="51">
        <f t="shared" ca="1" si="21"/>
        <v>124.14722222222223</v>
      </c>
      <c r="G95" s="41"/>
      <c r="H95" s="41"/>
      <c r="I95" s="92"/>
      <c r="J95" s="42"/>
      <c r="K95" s="54"/>
      <c r="L95" s="44"/>
      <c r="M95" s="42"/>
      <c r="N95" s="45"/>
      <c r="O95" s="46"/>
      <c r="P95" s="96"/>
      <c r="Q95" s="96"/>
      <c r="R95" s="96"/>
      <c r="S95" s="96"/>
      <c r="T95" s="50">
        <f t="shared" si="22"/>
        <v>0</v>
      </c>
      <c r="U95" s="48"/>
      <c r="V95" s="48"/>
      <c r="W95" s="48"/>
      <c r="X95" s="44"/>
      <c r="Y95" s="33"/>
      <c r="Z95" s="87"/>
      <c r="AA95" s="87"/>
      <c r="AB95" s="87"/>
      <c r="AC95" s="50">
        <f t="shared" si="23"/>
        <v>0</v>
      </c>
      <c r="AD95" s="50">
        <f t="shared" si="24"/>
        <v>0</v>
      </c>
      <c r="AE95" s="51">
        <f>IF(A95="",,VLOOKUP(ROUNDDOWN(F95,0),'LE Table'!$A$2:$B$102,2))</f>
        <v>0</v>
      </c>
      <c r="AF95" s="52">
        <f t="shared" si="25"/>
        <v>0</v>
      </c>
      <c r="AG95" s="52">
        <f t="shared" si="5"/>
        <v>0</v>
      </c>
      <c r="AH95" s="52">
        <f t="shared" si="26"/>
        <v>0</v>
      </c>
      <c r="AI95" s="52">
        <f t="shared" si="6"/>
        <v>0</v>
      </c>
      <c r="AJ95" s="45"/>
      <c r="AK95" s="41"/>
      <c r="AL95" s="89"/>
    </row>
    <row r="96" spans="1:38" x14ac:dyDescent="0.2">
      <c r="A96" s="62"/>
      <c r="B96" s="41"/>
      <c r="C96" s="42"/>
      <c r="D96" s="51">
        <f t="shared" ca="1" si="20"/>
        <v>124.14722222222223</v>
      </c>
      <c r="E96" s="43"/>
      <c r="F96" s="51">
        <f t="shared" ca="1" si="21"/>
        <v>124.14722222222223</v>
      </c>
      <c r="G96" s="41"/>
      <c r="H96" s="41"/>
      <c r="I96" s="92"/>
      <c r="J96" s="42"/>
      <c r="K96" s="54"/>
      <c r="L96" s="44"/>
      <c r="M96" s="42"/>
      <c r="N96" s="47"/>
      <c r="O96" s="48"/>
      <c r="P96" s="96"/>
      <c r="Q96" s="96"/>
      <c r="R96" s="96"/>
      <c r="S96" s="96"/>
      <c r="T96" s="50">
        <f t="shared" si="22"/>
        <v>0</v>
      </c>
      <c r="U96" s="49"/>
      <c r="V96" s="49"/>
      <c r="W96" s="49"/>
      <c r="X96" s="44"/>
      <c r="Y96" s="33"/>
      <c r="Z96" s="87"/>
      <c r="AA96" s="87"/>
      <c r="AB96" s="87"/>
      <c r="AC96" s="50">
        <f t="shared" si="23"/>
        <v>0</v>
      </c>
      <c r="AD96" s="50">
        <f t="shared" si="24"/>
        <v>0</v>
      </c>
      <c r="AE96" s="51">
        <f>IF(A96="",,VLOOKUP(ROUNDDOWN(F96,0),'LE Table'!$A$2:$B$102,2))</f>
        <v>0</v>
      </c>
      <c r="AF96" s="52">
        <f t="shared" si="25"/>
        <v>0</v>
      </c>
      <c r="AG96" s="52">
        <f t="shared" si="5"/>
        <v>0</v>
      </c>
      <c r="AH96" s="52">
        <f t="shared" si="26"/>
        <v>0</v>
      </c>
      <c r="AI96" s="52">
        <f t="shared" si="6"/>
        <v>0</v>
      </c>
      <c r="AJ96" s="45"/>
      <c r="AK96" s="41"/>
      <c r="AL96" s="89"/>
    </row>
    <row r="97" spans="1:38" x14ac:dyDescent="0.2">
      <c r="A97" s="61"/>
      <c r="B97" s="25"/>
      <c r="C97" s="26"/>
      <c r="D97" s="51">
        <f t="shared" ca="1" si="20"/>
        <v>124.14722222222223</v>
      </c>
      <c r="E97" s="27"/>
      <c r="F97" s="51">
        <f t="shared" ca="1" si="21"/>
        <v>124.14722222222223</v>
      </c>
      <c r="G97" s="25"/>
      <c r="H97" s="25"/>
      <c r="I97" s="90"/>
      <c r="J97" s="36"/>
      <c r="K97" s="34"/>
      <c r="L97" s="29"/>
      <c r="M97" s="26"/>
      <c r="N97" s="30"/>
      <c r="O97" s="31"/>
      <c r="P97" s="32"/>
      <c r="Q97" s="32"/>
      <c r="R97" s="32"/>
      <c r="S97" s="32"/>
      <c r="T97" s="50">
        <f t="shared" si="22"/>
        <v>0</v>
      </c>
      <c r="U97" s="31"/>
      <c r="V97" s="31"/>
      <c r="W97" s="31"/>
      <c r="X97" s="34"/>
      <c r="Y97" s="33"/>
      <c r="Z97" s="86"/>
      <c r="AA97" s="86"/>
      <c r="AB97" s="86"/>
      <c r="AC97" s="50">
        <f t="shared" si="23"/>
        <v>0</v>
      </c>
      <c r="AD97" s="50">
        <f t="shared" si="24"/>
        <v>0</v>
      </c>
      <c r="AE97" s="51">
        <f>IF(A97="",,VLOOKUP(ROUNDDOWN(F97,0),'LE Table'!$A$2:$B$102,2))</f>
        <v>0</v>
      </c>
      <c r="AF97" s="52">
        <f t="shared" si="25"/>
        <v>0</v>
      </c>
      <c r="AG97" s="52">
        <f t="shared" si="5"/>
        <v>0</v>
      </c>
      <c r="AH97" s="52">
        <f t="shared" si="26"/>
        <v>0</v>
      </c>
      <c r="AI97" s="52">
        <f t="shared" si="6"/>
        <v>0</v>
      </c>
      <c r="AJ97" s="59"/>
      <c r="AK97" s="28"/>
      <c r="AL97" s="88"/>
    </row>
    <row r="98" spans="1:38" x14ac:dyDescent="0.2">
      <c r="A98" s="61"/>
      <c r="B98" s="25"/>
      <c r="C98" s="26"/>
      <c r="D98" s="51">
        <f t="shared" ca="1" si="20"/>
        <v>124.14722222222223</v>
      </c>
      <c r="E98" s="27"/>
      <c r="F98" s="51">
        <f t="shared" ca="1" si="21"/>
        <v>124.14722222222223</v>
      </c>
      <c r="G98" s="25"/>
      <c r="H98" s="25"/>
      <c r="I98" s="90"/>
      <c r="J98" s="36"/>
      <c r="K98" s="34"/>
      <c r="L98" s="29"/>
      <c r="M98" s="26"/>
      <c r="N98" s="38"/>
      <c r="O98" s="31"/>
      <c r="P98" s="32"/>
      <c r="Q98" s="32"/>
      <c r="R98" s="32"/>
      <c r="S98" s="32"/>
      <c r="T98" s="50">
        <f t="shared" si="22"/>
        <v>0</v>
      </c>
      <c r="U98" s="31"/>
      <c r="V98" s="31"/>
      <c r="W98" s="31"/>
      <c r="X98" s="34"/>
      <c r="Y98" s="33"/>
      <c r="Z98" s="86"/>
      <c r="AA98" s="86"/>
      <c r="AB98" s="86"/>
      <c r="AC98" s="50">
        <f t="shared" si="23"/>
        <v>0</v>
      </c>
      <c r="AD98" s="50">
        <f t="shared" si="24"/>
        <v>0</v>
      </c>
      <c r="AE98" s="51">
        <f>IF(A98="",,VLOOKUP(ROUNDDOWN(F98,0),'LE Table'!$A$2:$B$102,2))</f>
        <v>0</v>
      </c>
      <c r="AF98" s="52">
        <f t="shared" si="25"/>
        <v>0</v>
      </c>
      <c r="AG98" s="52">
        <f t="shared" si="5"/>
        <v>0</v>
      </c>
      <c r="AH98" s="52">
        <f t="shared" si="26"/>
        <v>0</v>
      </c>
      <c r="AI98" s="52">
        <f t="shared" si="6"/>
        <v>0</v>
      </c>
      <c r="AJ98" s="59"/>
      <c r="AK98" s="28"/>
      <c r="AL98" s="88"/>
    </row>
    <row r="99" spans="1:38" x14ac:dyDescent="0.2">
      <c r="A99" s="60"/>
      <c r="B99" s="39"/>
      <c r="C99" s="26"/>
      <c r="D99" s="51">
        <f t="shared" ca="1" si="20"/>
        <v>124.14722222222223</v>
      </c>
      <c r="E99" s="27"/>
      <c r="F99" s="51">
        <f t="shared" ca="1" si="21"/>
        <v>124.14722222222223</v>
      </c>
      <c r="G99" s="39"/>
      <c r="H99" s="39"/>
      <c r="I99" s="91"/>
      <c r="J99" s="40"/>
      <c r="K99" s="34"/>
      <c r="L99" s="29"/>
      <c r="M99" s="26"/>
      <c r="N99" s="30"/>
      <c r="O99" s="31"/>
      <c r="P99" s="32"/>
      <c r="Q99" s="32"/>
      <c r="R99" s="32"/>
      <c r="S99" s="32"/>
      <c r="T99" s="50">
        <f t="shared" si="22"/>
        <v>0</v>
      </c>
      <c r="U99" s="31"/>
      <c r="V99" s="31"/>
      <c r="W99" s="31"/>
      <c r="X99" s="34"/>
      <c r="Y99" s="33"/>
      <c r="Z99" s="86"/>
      <c r="AA99" s="86"/>
      <c r="AB99" s="86"/>
      <c r="AC99" s="50">
        <f t="shared" si="23"/>
        <v>0</v>
      </c>
      <c r="AD99" s="50">
        <f t="shared" si="24"/>
        <v>0</v>
      </c>
      <c r="AE99" s="51">
        <f>IF(A99="",,VLOOKUP(ROUNDDOWN(F99,0),'LE Table'!$A$2:$B$102,2))</f>
        <v>0</v>
      </c>
      <c r="AF99" s="52">
        <f t="shared" si="25"/>
        <v>0</v>
      </c>
      <c r="AG99" s="52">
        <f t="shared" si="5"/>
        <v>0</v>
      </c>
      <c r="AH99" s="52">
        <f t="shared" si="26"/>
        <v>0</v>
      </c>
      <c r="AI99" s="52">
        <f t="shared" si="6"/>
        <v>0</v>
      </c>
      <c r="AJ99" s="59"/>
      <c r="AK99" s="28"/>
      <c r="AL99" s="88"/>
    </row>
    <row r="100" spans="1:38" x14ac:dyDescent="0.2">
      <c r="A100" s="62"/>
      <c r="B100" s="41"/>
      <c r="C100" s="42"/>
      <c r="D100" s="51">
        <f t="shared" ca="1" si="20"/>
        <v>124.14722222222223</v>
      </c>
      <c r="E100" s="43"/>
      <c r="F100" s="51">
        <f t="shared" ca="1" si="21"/>
        <v>124.14722222222223</v>
      </c>
      <c r="G100" s="41"/>
      <c r="H100" s="41"/>
      <c r="I100" s="92"/>
      <c r="J100" s="42"/>
      <c r="K100" s="54"/>
      <c r="L100" s="44"/>
      <c r="M100" s="42"/>
      <c r="N100" s="45"/>
      <c r="O100" s="46"/>
      <c r="P100" s="96"/>
      <c r="Q100" s="96"/>
      <c r="R100" s="96"/>
      <c r="S100" s="96"/>
      <c r="T100" s="50">
        <f t="shared" si="22"/>
        <v>0</v>
      </c>
      <c r="U100" s="48"/>
      <c r="V100" s="48"/>
      <c r="W100" s="48"/>
      <c r="X100" s="44"/>
      <c r="Y100" s="33"/>
      <c r="Z100" s="87"/>
      <c r="AA100" s="87"/>
      <c r="AB100" s="87"/>
      <c r="AC100" s="50">
        <f t="shared" si="23"/>
        <v>0</v>
      </c>
      <c r="AD100" s="50">
        <f t="shared" si="24"/>
        <v>0</v>
      </c>
      <c r="AE100" s="51">
        <f>IF(A100="",,VLOOKUP(ROUNDDOWN(F100,0),'LE Table'!$A$2:$B$102,2))</f>
        <v>0</v>
      </c>
      <c r="AF100" s="52">
        <f t="shared" si="25"/>
        <v>0</v>
      </c>
      <c r="AG100" s="52">
        <f t="shared" si="5"/>
        <v>0</v>
      </c>
      <c r="AH100" s="52">
        <f t="shared" si="26"/>
        <v>0</v>
      </c>
      <c r="AI100" s="52">
        <f t="shared" si="6"/>
        <v>0</v>
      </c>
      <c r="AJ100" s="45"/>
      <c r="AK100" s="41"/>
      <c r="AL100" s="89"/>
    </row>
    <row r="101" spans="1:38" x14ac:dyDescent="0.2">
      <c r="A101" s="62"/>
      <c r="B101" s="41"/>
      <c r="C101" s="42"/>
      <c r="D101" s="51">
        <f t="shared" ca="1" si="20"/>
        <v>124.14722222222223</v>
      </c>
      <c r="E101" s="43"/>
      <c r="F101" s="51">
        <f t="shared" ca="1" si="21"/>
        <v>124.14722222222223</v>
      </c>
      <c r="G101" s="41"/>
      <c r="H101" s="41"/>
      <c r="I101" s="92"/>
      <c r="J101" s="42"/>
      <c r="K101" s="54"/>
      <c r="L101" s="44"/>
      <c r="M101" s="42"/>
      <c r="N101" s="45"/>
      <c r="O101" s="46"/>
      <c r="P101" s="96"/>
      <c r="Q101" s="96"/>
      <c r="R101" s="96"/>
      <c r="S101" s="96"/>
      <c r="T101" s="50">
        <f t="shared" si="22"/>
        <v>0</v>
      </c>
      <c r="U101" s="48"/>
      <c r="V101" s="48"/>
      <c r="W101" s="48"/>
      <c r="X101" s="44"/>
      <c r="Y101" s="33"/>
      <c r="Z101" s="87"/>
      <c r="AA101" s="87"/>
      <c r="AB101" s="87"/>
      <c r="AC101" s="50">
        <f t="shared" si="23"/>
        <v>0</v>
      </c>
      <c r="AD101" s="50">
        <f t="shared" si="24"/>
        <v>0</v>
      </c>
      <c r="AE101" s="51">
        <f>IF(A101="",,VLOOKUP(ROUNDDOWN(F101,0),'LE Table'!$A$2:$B$102,2))</f>
        <v>0</v>
      </c>
      <c r="AF101" s="52">
        <f t="shared" si="25"/>
        <v>0</v>
      </c>
      <c r="AG101" s="52">
        <f t="shared" si="5"/>
        <v>0</v>
      </c>
      <c r="AH101" s="52">
        <f t="shared" si="26"/>
        <v>0</v>
      </c>
      <c r="AI101" s="52">
        <f t="shared" si="6"/>
        <v>0</v>
      </c>
      <c r="AJ101" s="45"/>
      <c r="AK101" s="41"/>
      <c r="AL101" s="89"/>
    </row>
    <row r="102" spans="1:38" x14ac:dyDescent="0.2">
      <c r="A102" s="62"/>
      <c r="B102" s="41"/>
      <c r="C102" s="42"/>
      <c r="D102" s="51">
        <f t="shared" ca="1" si="20"/>
        <v>124.14722222222223</v>
      </c>
      <c r="E102" s="43"/>
      <c r="F102" s="51">
        <f t="shared" ca="1" si="21"/>
        <v>124.14722222222223</v>
      </c>
      <c r="G102" s="41"/>
      <c r="H102" s="41"/>
      <c r="I102" s="92"/>
      <c r="J102" s="42"/>
      <c r="K102" s="54"/>
      <c r="L102" s="44"/>
      <c r="M102" s="42"/>
      <c r="N102" s="47"/>
      <c r="O102" s="48"/>
      <c r="P102" s="96"/>
      <c r="Q102" s="96"/>
      <c r="R102" s="96"/>
      <c r="S102" s="96"/>
      <c r="T102" s="50">
        <f t="shared" si="22"/>
        <v>0</v>
      </c>
      <c r="U102" s="49"/>
      <c r="V102" s="49"/>
      <c r="W102" s="49"/>
      <c r="X102" s="44"/>
      <c r="Y102" s="33"/>
      <c r="Z102" s="87"/>
      <c r="AA102" s="87"/>
      <c r="AB102" s="87"/>
      <c r="AC102" s="50">
        <f t="shared" si="23"/>
        <v>0</v>
      </c>
      <c r="AD102" s="50">
        <f t="shared" si="24"/>
        <v>0</v>
      </c>
      <c r="AE102" s="51">
        <f>IF(A102="",,VLOOKUP(ROUNDDOWN(F102,0),'LE Table'!$A$2:$B$102,2))</f>
        <v>0</v>
      </c>
      <c r="AF102" s="52">
        <f t="shared" si="25"/>
        <v>0</v>
      </c>
      <c r="AG102" s="52">
        <f t="shared" si="5"/>
        <v>0</v>
      </c>
      <c r="AH102" s="52">
        <f t="shared" si="26"/>
        <v>0</v>
      </c>
      <c r="AI102" s="52">
        <f t="shared" si="6"/>
        <v>0</v>
      </c>
      <c r="AJ102" s="45"/>
      <c r="AK102" s="41"/>
      <c r="AL102" s="89"/>
    </row>
    <row r="103" spans="1:38" x14ac:dyDescent="0.2">
      <c r="A103" s="61"/>
      <c r="B103" s="25"/>
      <c r="C103" s="26"/>
      <c r="D103" s="51">
        <f t="shared" ca="1" si="0"/>
        <v>124.14722222222223</v>
      </c>
      <c r="E103" s="27"/>
      <c r="F103" s="51">
        <f t="shared" ca="1" si="1"/>
        <v>124.14722222222223</v>
      </c>
      <c r="G103" s="25"/>
      <c r="H103" s="25"/>
      <c r="I103" s="90"/>
      <c r="J103" s="26"/>
      <c r="K103" s="34"/>
      <c r="L103" s="29"/>
      <c r="M103" s="26"/>
      <c r="N103" s="30"/>
      <c r="O103" s="31"/>
      <c r="P103" s="32"/>
      <c r="Q103" s="32"/>
      <c r="R103" s="32"/>
      <c r="S103" s="32"/>
      <c r="T103" s="50">
        <f t="shared" si="2"/>
        <v>0</v>
      </c>
      <c r="U103" s="31"/>
      <c r="V103" s="31"/>
      <c r="W103" s="31"/>
      <c r="X103" s="34"/>
      <c r="Y103" s="33"/>
      <c r="Z103" s="86"/>
      <c r="AA103" s="86"/>
      <c r="AB103" s="86"/>
      <c r="AC103" s="50">
        <f t="shared" ref="AC103:AC122" si="27">Y103*Z103*AB103</f>
        <v>0</v>
      </c>
      <c r="AD103" s="50">
        <f t="shared" si="3"/>
        <v>0</v>
      </c>
      <c r="AE103" s="51">
        <f>IF(A103="",,VLOOKUP(ROUNDDOWN(F103,0),'LE Table'!$A$2:$B$102,2))</f>
        <v>0</v>
      </c>
      <c r="AF103" s="52">
        <f t="shared" si="4"/>
        <v>0</v>
      </c>
      <c r="AG103" s="52">
        <f t="shared" ref="AG103:AG122" si="28">AF103*0.5</f>
        <v>0</v>
      </c>
      <c r="AH103" s="52">
        <f t="shared" ref="AH103:AH122" si="29">(P103+T103)*AA103*AB103</f>
        <v>0</v>
      </c>
      <c r="AI103" s="52">
        <f t="shared" ref="AI103:AI122" si="30">AG103+AH103</f>
        <v>0</v>
      </c>
      <c r="AJ103" s="59"/>
      <c r="AK103" s="28"/>
      <c r="AL103" s="88"/>
    </row>
    <row r="104" spans="1:38" x14ac:dyDescent="0.2">
      <c r="A104" s="61"/>
      <c r="B104" s="25"/>
      <c r="C104" s="26"/>
      <c r="D104" s="51">
        <f t="shared" ca="1" si="0"/>
        <v>124.14722222222223</v>
      </c>
      <c r="E104" s="27"/>
      <c r="F104" s="51">
        <f t="shared" ca="1" si="1"/>
        <v>124.14722222222223</v>
      </c>
      <c r="G104" s="25"/>
      <c r="H104" s="25"/>
      <c r="I104" s="90"/>
      <c r="J104" s="26"/>
      <c r="K104" s="34"/>
      <c r="L104" s="29"/>
      <c r="M104" s="26"/>
      <c r="N104" s="30"/>
      <c r="O104" s="31"/>
      <c r="P104" s="32"/>
      <c r="Q104" s="32"/>
      <c r="R104" s="32"/>
      <c r="S104" s="32"/>
      <c r="T104" s="50">
        <f t="shared" si="2"/>
        <v>0</v>
      </c>
      <c r="U104" s="31"/>
      <c r="V104" s="31"/>
      <c r="W104" s="31"/>
      <c r="X104" s="34"/>
      <c r="Y104" s="33"/>
      <c r="Z104" s="86"/>
      <c r="AA104" s="86"/>
      <c r="AB104" s="86"/>
      <c r="AC104" s="50">
        <f t="shared" si="27"/>
        <v>0</v>
      </c>
      <c r="AD104" s="50">
        <f t="shared" si="3"/>
        <v>0</v>
      </c>
      <c r="AE104" s="51">
        <f>IF(A104="",,VLOOKUP(ROUNDDOWN(F104,0),'LE Table'!$A$2:$B$102,2))</f>
        <v>0</v>
      </c>
      <c r="AF104" s="52">
        <f t="shared" si="4"/>
        <v>0</v>
      </c>
      <c r="AG104" s="52">
        <f t="shared" si="28"/>
        <v>0</v>
      </c>
      <c r="AH104" s="52">
        <f t="shared" si="29"/>
        <v>0</v>
      </c>
      <c r="AI104" s="52">
        <f t="shared" si="30"/>
        <v>0</v>
      </c>
      <c r="AJ104" s="59"/>
      <c r="AK104" s="28"/>
      <c r="AL104" s="88"/>
    </row>
    <row r="105" spans="1:38" x14ac:dyDescent="0.2">
      <c r="A105" s="60"/>
      <c r="B105" s="25"/>
      <c r="C105" s="26"/>
      <c r="D105" s="51">
        <f t="shared" ca="1" si="0"/>
        <v>124.14722222222223</v>
      </c>
      <c r="E105" s="27"/>
      <c r="F105" s="51">
        <f t="shared" ca="1" si="1"/>
        <v>124.14722222222223</v>
      </c>
      <c r="G105" s="25"/>
      <c r="H105" s="25"/>
      <c r="I105" s="90"/>
      <c r="J105" s="26"/>
      <c r="K105" s="34"/>
      <c r="L105" s="29"/>
      <c r="M105" s="26"/>
      <c r="N105" s="30"/>
      <c r="O105" s="31"/>
      <c r="P105" s="29"/>
      <c r="Q105" s="29"/>
      <c r="R105" s="29"/>
      <c r="S105" s="29"/>
      <c r="T105" s="50">
        <f t="shared" si="2"/>
        <v>0</v>
      </c>
      <c r="U105" s="35"/>
      <c r="V105" s="35"/>
      <c r="W105" s="35"/>
      <c r="X105" s="34"/>
      <c r="Y105" s="33"/>
      <c r="Z105" s="86"/>
      <c r="AA105" s="86"/>
      <c r="AB105" s="86"/>
      <c r="AC105" s="50">
        <f t="shared" si="27"/>
        <v>0</v>
      </c>
      <c r="AD105" s="50">
        <f t="shared" si="3"/>
        <v>0</v>
      </c>
      <c r="AE105" s="51">
        <f>IF(A105="",,VLOOKUP(ROUNDDOWN(F105,0),'LE Table'!$A$2:$B$102,2))</f>
        <v>0</v>
      </c>
      <c r="AF105" s="52">
        <f t="shared" si="4"/>
        <v>0</v>
      </c>
      <c r="AG105" s="52">
        <f t="shared" si="28"/>
        <v>0</v>
      </c>
      <c r="AH105" s="52">
        <f t="shared" si="29"/>
        <v>0</v>
      </c>
      <c r="AI105" s="52">
        <f t="shared" si="30"/>
        <v>0</v>
      </c>
      <c r="AJ105" s="59"/>
      <c r="AK105" s="28"/>
      <c r="AL105" s="88"/>
    </row>
    <row r="106" spans="1:38" x14ac:dyDescent="0.2">
      <c r="A106" s="61"/>
      <c r="B106" s="25"/>
      <c r="C106" s="26"/>
      <c r="D106" s="51">
        <f t="shared" ca="1" si="0"/>
        <v>124.14722222222223</v>
      </c>
      <c r="E106" s="27"/>
      <c r="F106" s="51">
        <f t="shared" ca="1" si="1"/>
        <v>124.14722222222223</v>
      </c>
      <c r="G106" s="25"/>
      <c r="H106" s="25"/>
      <c r="I106" s="90"/>
      <c r="J106" s="26"/>
      <c r="K106" s="34"/>
      <c r="L106" s="29"/>
      <c r="M106" s="26"/>
      <c r="N106" s="30"/>
      <c r="O106" s="31"/>
      <c r="P106" s="32"/>
      <c r="Q106" s="32"/>
      <c r="R106" s="32"/>
      <c r="S106" s="32"/>
      <c r="T106" s="50">
        <f t="shared" si="2"/>
        <v>0</v>
      </c>
      <c r="U106" s="31"/>
      <c r="V106" s="31"/>
      <c r="W106" s="31"/>
      <c r="X106" s="34"/>
      <c r="Y106" s="33"/>
      <c r="Z106" s="86"/>
      <c r="AA106" s="86"/>
      <c r="AB106" s="86"/>
      <c r="AC106" s="50">
        <f t="shared" si="27"/>
        <v>0</v>
      </c>
      <c r="AD106" s="50">
        <f t="shared" si="3"/>
        <v>0</v>
      </c>
      <c r="AE106" s="51">
        <f>IF(A106="",,VLOOKUP(ROUNDDOWN(F106,0),'LE Table'!$A$2:$B$102,2))</f>
        <v>0</v>
      </c>
      <c r="AF106" s="52">
        <f t="shared" si="4"/>
        <v>0</v>
      </c>
      <c r="AG106" s="52">
        <f t="shared" si="28"/>
        <v>0</v>
      </c>
      <c r="AH106" s="52">
        <f t="shared" si="29"/>
        <v>0</v>
      </c>
      <c r="AI106" s="52">
        <f t="shared" si="30"/>
        <v>0</v>
      </c>
      <c r="AJ106" s="59"/>
      <c r="AK106" s="28"/>
      <c r="AL106" s="88"/>
    </row>
    <row r="107" spans="1:38" x14ac:dyDescent="0.2">
      <c r="A107" s="61"/>
      <c r="B107" s="25"/>
      <c r="C107" s="36"/>
      <c r="D107" s="51">
        <f t="shared" ca="1" si="0"/>
        <v>124.14722222222223</v>
      </c>
      <c r="E107" s="27"/>
      <c r="F107" s="51">
        <f t="shared" ca="1" si="1"/>
        <v>124.14722222222223</v>
      </c>
      <c r="G107" s="25"/>
      <c r="H107" s="25"/>
      <c r="I107" s="90"/>
      <c r="J107" s="26"/>
      <c r="K107" s="34"/>
      <c r="L107" s="29"/>
      <c r="M107" s="26"/>
      <c r="N107" s="30"/>
      <c r="O107" s="31"/>
      <c r="P107" s="33"/>
      <c r="Q107" s="33"/>
      <c r="R107" s="33"/>
      <c r="S107" s="33"/>
      <c r="T107" s="50">
        <f t="shared" si="2"/>
        <v>0</v>
      </c>
      <c r="U107" s="37"/>
      <c r="V107" s="37"/>
      <c r="W107" s="37"/>
      <c r="X107" s="34"/>
      <c r="Y107" s="33"/>
      <c r="Z107" s="86"/>
      <c r="AA107" s="86"/>
      <c r="AB107" s="86"/>
      <c r="AC107" s="50">
        <f t="shared" si="27"/>
        <v>0</v>
      </c>
      <c r="AD107" s="50">
        <f t="shared" si="3"/>
        <v>0</v>
      </c>
      <c r="AE107" s="51">
        <f>IF(A107="",,VLOOKUP(ROUNDDOWN(F107,0),'LE Table'!$A$2:$B$102,2))</f>
        <v>0</v>
      </c>
      <c r="AF107" s="52">
        <f t="shared" si="4"/>
        <v>0</v>
      </c>
      <c r="AG107" s="52">
        <f t="shared" si="28"/>
        <v>0</v>
      </c>
      <c r="AH107" s="52">
        <f t="shared" si="29"/>
        <v>0</v>
      </c>
      <c r="AI107" s="52">
        <f t="shared" si="30"/>
        <v>0</v>
      </c>
      <c r="AJ107" s="59"/>
      <c r="AK107" s="28"/>
      <c r="AL107" s="88"/>
    </row>
    <row r="108" spans="1:38" x14ac:dyDescent="0.2">
      <c r="A108" s="61"/>
      <c r="B108" s="25"/>
      <c r="C108" s="26"/>
      <c r="D108" s="51">
        <f t="shared" ref="D108:D116" ca="1" si="31">YEARFRAC(C108,TODAY())</f>
        <v>124.14722222222223</v>
      </c>
      <c r="E108" s="27"/>
      <c r="F108" s="51">
        <f t="shared" ref="F108:F116" ca="1" si="32">D108+E108</f>
        <v>124.14722222222223</v>
      </c>
      <c r="G108" s="25"/>
      <c r="H108" s="25"/>
      <c r="I108" s="90"/>
      <c r="J108" s="36"/>
      <c r="K108" s="34"/>
      <c r="L108" s="29"/>
      <c r="M108" s="26"/>
      <c r="N108" s="30"/>
      <c r="O108" s="31"/>
      <c r="P108" s="32"/>
      <c r="Q108" s="32"/>
      <c r="R108" s="32"/>
      <c r="S108" s="32"/>
      <c r="T108" s="50">
        <f t="shared" si="2"/>
        <v>0</v>
      </c>
      <c r="U108" s="31"/>
      <c r="V108" s="31"/>
      <c r="W108" s="31"/>
      <c r="X108" s="34"/>
      <c r="Y108" s="33"/>
      <c r="Z108" s="86"/>
      <c r="AA108" s="86"/>
      <c r="AB108" s="86"/>
      <c r="AC108" s="50">
        <f t="shared" ref="AC108:AC116" si="33">Y108*Z108*AB108</f>
        <v>0</v>
      </c>
      <c r="AD108" s="50">
        <f t="shared" ref="AD108:AD116" si="34">AC108*52</f>
        <v>0</v>
      </c>
      <c r="AE108" s="51">
        <f>IF(A108="",,VLOOKUP(ROUNDDOWN(F108,0),'LE Table'!$A$2:$B$102,2))</f>
        <v>0</v>
      </c>
      <c r="AF108" s="52">
        <f t="shared" ref="AF108:AF116" si="35">AD108*AE108</f>
        <v>0</v>
      </c>
      <c r="AG108" s="52">
        <f t="shared" ref="AG108:AG116" si="36">AF108*0.5</f>
        <v>0</v>
      </c>
      <c r="AH108" s="52">
        <f t="shared" si="29"/>
        <v>0</v>
      </c>
      <c r="AI108" s="52">
        <f t="shared" ref="AI108:AI116" si="37">AG108+AH108</f>
        <v>0</v>
      </c>
      <c r="AJ108" s="59"/>
      <c r="AK108" s="28"/>
      <c r="AL108" s="88"/>
    </row>
    <row r="109" spans="1:38" x14ac:dyDescent="0.2">
      <c r="A109" s="61"/>
      <c r="B109" s="25"/>
      <c r="C109" s="26"/>
      <c r="D109" s="51">
        <f t="shared" ca="1" si="31"/>
        <v>124.14722222222223</v>
      </c>
      <c r="E109" s="27"/>
      <c r="F109" s="51">
        <f t="shared" ca="1" si="32"/>
        <v>124.14722222222223</v>
      </c>
      <c r="G109" s="25"/>
      <c r="H109" s="25"/>
      <c r="I109" s="90"/>
      <c r="J109" s="36"/>
      <c r="K109" s="34"/>
      <c r="L109" s="29"/>
      <c r="M109" s="26"/>
      <c r="N109" s="38"/>
      <c r="O109" s="31"/>
      <c r="P109" s="32"/>
      <c r="Q109" s="32"/>
      <c r="R109" s="32"/>
      <c r="S109" s="32"/>
      <c r="T109" s="50">
        <f t="shared" si="2"/>
        <v>0</v>
      </c>
      <c r="U109" s="31"/>
      <c r="V109" s="31"/>
      <c r="W109" s="31"/>
      <c r="X109" s="34"/>
      <c r="Y109" s="33"/>
      <c r="Z109" s="86"/>
      <c r="AA109" s="86"/>
      <c r="AB109" s="86"/>
      <c r="AC109" s="50">
        <f t="shared" si="33"/>
        <v>0</v>
      </c>
      <c r="AD109" s="50">
        <f t="shared" si="34"/>
        <v>0</v>
      </c>
      <c r="AE109" s="51">
        <f>IF(A109="",,VLOOKUP(ROUNDDOWN(F109,0),'LE Table'!$A$2:$B$102,2))</f>
        <v>0</v>
      </c>
      <c r="AF109" s="52">
        <f t="shared" si="35"/>
        <v>0</v>
      </c>
      <c r="AG109" s="52">
        <f t="shared" si="36"/>
        <v>0</v>
      </c>
      <c r="AH109" s="52">
        <f t="shared" si="29"/>
        <v>0</v>
      </c>
      <c r="AI109" s="52">
        <f t="shared" si="37"/>
        <v>0</v>
      </c>
      <c r="AJ109" s="59"/>
      <c r="AK109" s="28"/>
      <c r="AL109" s="88"/>
    </row>
    <row r="110" spans="1:38" x14ac:dyDescent="0.2">
      <c r="A110" s="60"/>
      <c r="B110" s="39"/>
      <c r="C110" s="26"/>
      <c r="D110" s="51">
        <f t="shared" ca="1" si="31"/>
        <v>124.14722222222223</v>
      </c>
      <c r="E110" s="27"/>
      <c r="F110" s="51">
        <f t="shared" ca="1" si="32"/>
        <v>124.14722222222223</v>
      </c>
      <c r="G110" s="39"/>
      <c r="H110" s="39"/>
      <c r="I110" s="91"/>
      <c r="J110" s="40"/>
      <c r="K110" s="34"/>
      <c r="L110" s="29"/>
      <c r="M110" s="26"/>
      <c r="N110" s="30"/>
      <c r="O110" s="31"/>
      <c r="P110" s="32"/>
      <c r="Q110" s="32"/>
      <c r="R110" s="32"/>
      <c r="S110" s="32"/>
      <c r="T110" s="50">
        <f t="shared" si="2"/>
        <v>0</v>
      </c>
      <c r="U110" s="31"/>
      <c r="V110" s="31"/>
      <c r="W110" s="31"/>
      <c r="X110" s="34"/>
      <c r="Y110" s="33"/>
      <c r="Z110" s="86"/>
      <c r="AA110" s="86"/>
      <c r="AB110" s="86"/>
      <c r="AC110" s="50">
        <f t="shared" si="33"/>
        <v>0</v>
      </c>
      <c r="AD110" s="50">
        <f t="shared" si="34"/>
        <v>0</v>
      </c>
      <c r="AE110" s="51">
        <f>IF(A110="",,VLOOKUP(ROUNDDOWN(F110,0),'LE Table'!$A$2:$B$102,2))</f>
        <v>0</v>
      </c>
      <c r="AF110" s="52">
        <f t="shared" si="35"/>
        <v>0</v>
      </c>
      <c r="AG110" s="52">
        <f t="shared" si="36"/>
        <v>0</v>
      </c>
      <c r="AH110" s="52">
        <f t="shared" si="29"/>
        <v>0</v>
      </c>
      <c r="AI110" s="52">
        <f t="shared" si="37"/>
        <v>0</v>
      </c>
      <c r="AJ110" s="59"/>
      <c r="AK110" s="28"/>
      <c r="AL110" s="88"/>
    </row>
    <row r="111" spans="1:38" x14ac:dyDescent="0.2">
      <c r="A111" s="62"/>
      <c r="B111" s="41"/>
      <c r="C111" s="42"/>
      <c r="D111" s="51">
        <f t="shared" ca="1" si="31"/>
        <v>124.14722222222223</v>
      </c>
      <c r="E111" s="43"/>
      <c r="F111" s="51">
        <f t="shared" ca="1" si="32"/>
        <v>124.14722222222223</v>
      </c>
      <c r="G111" s="41"/>
      <c r="H111" s="41"/>
      <c r="I111" s="92"/>
      <c r="J111" s="42"/>
      <c r="K111" s="54"/>
      <c r="L111" s="44"/>
      <c r="M111" s="42"/>
      <c r="N111" s="45"/>
      <c r="O111" s="46"/>
      <c r="P111" s="96"/>
      <c r="Q111" s="96"/>
      <c r="R111" s="96"/>
      <c r="S111" s="96"/>
      <c r="T111" s="50">
        <f t="shared" si="2"/>
        <v>0</v>
      </c>
      <c r="U111" s="48"/>
      <c r="V111" s="48"/>
      <c r="W111" s="48"/>
      <c r="X111" s="44"/>
      <c r="Y111" s="33"/>
      <c r="Z111" s="87"/>
      <c r="AA111" s="87"/>
      <c r="AB111" s="87"/>
      <c r="AC111" s="50">
        <f t="shared" si="33"/>
        <v>0</v>
      </c>
      <c r="AD111" s="50">
        <f t="shared" si="34"/>
        <v>0</v>
      </c>
      <c r="AE111" s="51">
        <f>IF(A111="",,VLOOKUP(ROUNDDOWN(F111,0),'LE Table'!$A$2:$B$102,2))</f>
        <v>0</v>
      </c>
      <c r="AF111" s="52">
        <f t="shared" si="35"/>
        <v>0</v>
      </c>
      <c r="AG111" s="52">
        <f t="shared" si="36"/>
        <v>0</v>
      </c>
      <c r="AH111" s="52">
        <f t="shared" si="29"/>
        <v>0</v>
      </c>
      <c r="AI111" s="52">
        <f t="shared" si="37"/>
        <v>0</v>
      </c>
      <c r="AJ111" s="45"/>
      <c r="AK111" s="41"/>
      <c r="AL111" s="89"/>
    </row>
    <row r="112" spans="1:38" x14ac:dyDescent="0.2">
      <c r="A112" s="61"/>
      <c r="B112" s="25"/>
      <c r="C112" s="26"/>
      <c r="D112" s="51">
        <f t="shared" ca="1" si="31"/>
        <v>124.14722222222223</v>
      </c>
      <c r="E112" s="27"/>
      <c r="F112" s="51">
        <f t="shared" ca="1" si="32"/>
        <v>124.14722222222223</v>
      </c>
      <c r="G112" s="25"/>
      <c r="H112" s="25"/>
      <c r="I112" s="90"/>
      <c r="J112" s="36"/>
      <c r="K112" s="34"/>
      <c r="L112" s="29"/>
      <c r="M112" s="26"/>
      <c r="N112" s="30"/>
      <c r="O112" s="31"/>
      <c r="P112" s="32"/>
      <c r="Q112" s="32"/>
      <c r="R112" s="32"/>
      <c r="S112" s="32"/>
      <c r="T112" s="50">
        <f t="shared" si="2"/>
        <v>0</v>
      </c>
      <c r="U112" s="31"/>
      <c r="V112" s="31"/>
      <c r="W112" s="31"/>
      <c r="X112" s="34"/>
      <c r="Y112" s="33"/>
      <c r="Z112" s="86"/>
      <c r="AA112" s="86"/>
      <c r="AB112" s="86"/>
      <c r="AC112" s="50">
        <f t="shared" si="33"/>
        <v>0</v>
      </c>
      <c r="AD112" s="50">
        <f t="shared" si="34"/>
        <v>0</v>
      </c>
      <c r="AE112" s="51">
        <f>IF(A112="",,VLOOKUP(ROUNDDOWN(F112,0),'LE Table'!$A$2:$B$102,2))</f>
        <v>0</v>
      </c>
      <c r="AF112" s="52">
        <f t="shared" si="35"/>
        <v>0</v>
      </c>
      <c r="AG112" s="52">
        <f t="shared" si="36"/>
        <v>0</v>
      </c>
      <c r="AH112" s="52">
        <f t="shared" si="29"/>
        <v>0</v>
      </c>
      <c r="AI112" s="52">
        <f t="shared" si="37"/>
        <v>0</v>
      </c>
      <c r="AJ112" s="59"/>
      <c r="AK112" s="28"/>
      <c r="AL112" s="88"/>
    </row>
    <row r="113" spans="1:38" x14ac:dyDescent="0.2">
      <c r="A113" s="61"/>
      <c r="B113" s="25"/>
      <c r="C113" s="26"/>
      <c r="D113" s="51">
        <f t="shared" ca="1" si="31"/>
        <v>124.14722222222223</v>
      </c>
      <c r="E113" s="27"/>
      <c r="F113" s="51">
        <f t="shared" ca="1" si="32"/>
        <v>124.14722222222223</v>
      </c>
      <c r="G113" s="25"/>
      <c r="H113" s="25"/>
      <c r="I113" s="90"/>
      <c r="J113" s="36"/>
      <c r="K113" s="34"/>
      <c r="L113" s="29"/>
      <c r="M113" s="26"/>
      <c r="N113" s="38"/>
      <c r="O113" s="31"/>
      <c r="P113" s="32"/>
      <c r="Q113" s="32"/>
      <c r="R113" s="32"/>
      <c r="S113" s="32"/>
      <c r="T113" s="50">
        <f t="shared" si="2"/>
        <v>0</v>
      </c>
      <c r="U113" s="31"/>
      <c r="V113" s="31"/>
      <c r="W113" s="31"/>
      <c r="X113" s="34"/>
      <c r="Y113" s="33"/>
      <c r="Z113" s="86"/>
      <c r="AA113" s="86"/>
      <c r="AB113" s="86"/>
      <c r="AC113" s="50">
        <f t="shared" si="33"/>
        <v>0</v>
      </c>
      <c r="AD113" s="50">
        <f t="shared" si="34"/>
        <v>0</v>
      </c>
      <c r="AE113" s="51">
        <f>IF(A113="",,VLOOKUP(ROUNDDOWN(F113,0),'LE Table'!$A$2:$B$102,2))</f>
        <v>0</v>
      </c>
      <c r="AF113" s="52">
        <f t="shared" si="35"/>
        <v>0</v>
      </c>
      <c r="AG113" s="52">
        <f t="shared" si="36"/>
        <v>0</v>
      </c>
      <c r="AH113" s="52">
        <f t="shared" si="29"/>
        <v>0</v>
      </c>
      <c r="AI113" s="52">
        <f t="shared" si="37"/>
        <v>0</v>
      </c>
      <c r="AJ113" s="59"/>
      <c r="AK113" s="28"/>
      <c r="AL113" s="88"/>
    </row>
    <row r="114" spans="1:38" x14ac:dyDescent="0.2">
      <c r="A114" s="60"/>
      <c r="B114" s="39"/>
      <c r="C114" s="26"/>
      <c r="D114" s="51">
        <f t="shared" ca="1" si="31"/>
        <v>124.14722222222223</v>
      </c>
      <c r="E114" s="27"/>
      <c r="F114" s="51">
        <f t="shared" ca="1" si="32"/>
        <v>124.14722222222223</v>
      </c>
      <c r="G114" s="39"/>
      <c r="H114" s="39"/>
      <c r="I114" s="91"/>
      <c r="J114" s="40"/>
      <c r="K114" s="34"/>
      <c r="L114" s="29"/>
      <c r="M114" s="26"/>
      <c r="N114" s="30"/>
      <c r="O114" s="31"/>
      <c r="P114" s="32"/>
      <c r="Q114" s="32"/>
      <c r="R114" s="32"/>
      <c r="S114" s="32"/>
      <c r="T114" s="50">
        <f t="shared" si="2"/>
        <v>0</v>
      </c>
      <c r="U114" s="31"/>
      <c r="V114" s="31"/>
      <c r="W114" s="31"/>
      <c r="X114" s="34"/>
      <c r="Y114" s="33"/>
      <c r="Z114" s="86"/>
      <c r="AA114" s="86"/>
      <c r="AB114" s="86"/>
      <c r="AC114" s="50">
        <f t="shared" si="33"/>
        <v>0</v>
      </c>
      <c r="AD114" s="50">
        <f t="shared" si="34"/>
        <v>0</v>
      </c>
      <c r="AE114" s="51">
        <f>IF(A114="",,VLOOKUP(ROUNDDOWN(F114,0),'LE Table'!$A$2:$B$102,2))</f>
        <v>0</v>
      </c>
      <c r="AF114" s="52">
        <f t="shared" si="35"/>
        <v>0</v>
      </c>
      <c r="AG114" s="52">
        <f t="shared" si="36"/>
        <v>0</v>
      </c>
      <c r="AH114" s="52">
        <f t="shared" si="29"/>
        <v>0</v>
      </c>
      <c r="AI114" s="52">
        <f t="shared" si="37"/>
        <v>0</v>
      </c>
      <c r="AJ114" s="59"/>
      <c r="AK114" s="28"/>
      <c r="AL114" s="88"/>
    </row>
    <row r="115" spans="1:38" x14ac:dyDescent="0.2">
      <c r="A115" s="62"/>
      <c r="B115" s="41"/>
      <c r="C115" s="42"/>
      <c r="D115" s="51">
        <f t="shared" ca="1" si="31"/>
        <v>124.14722222222223</v>
      </c>
      <c r="E115" s="43"/>
      <c r="F115" s="51">
        <f t="shared" ca="1" si="32"/>
        <v>124.14722222222223</v>
      </c>
      <c r="G115" s="41"/>
      <c r="H115" s="41"/>
      <c r="I115" s="92"/>
      <c r="J115" s="42"/>
      <c r="K115" s="54"/>
      <c r="L115" s="44"/>
      <c r="M115" s="42"/>
      <c r="N115" s="45"/>
      <c r="O115" s="46"/>
      <c r="P115" s="96"/>
      <c r="Q115" s="96"/>
      <c r="R115" s="96"/>
      <c r="S115" s="96"/>
      <c r="T115" s="50">
        <f t="shared" si="2"/>
        <v>0</v>
      </c>
      <c r="U115" s="48"/>
      <c r="V115" s="48"/>
      <c r="W115" s="48"/>
      <c r="X115" s="44"/>
      <c r="Y115" s="33"/>
      <c r="Z115" s="87"/>
      <c r="AA115" s="87"/>
      <c r="AB115" s="87"/>
      <c r="AC115" s="50">
        <f t="shared" si="33"/>
        <v>0</v>
      </c>
      <c r="AD115" s="50">
        <f t="shared" si="34"/>
        <v>0</v>
      </c>
      <c r="AE115" s="51">
        <f>IF(A115="",,VLOOKUP(ROUNDDOWN(F115,0),'LE Table'!$A$2:$B$102,2))</f>
        <v>0</v>
      </c>
      <c r="AF115" s="52">
        <f t="shared" si="35"/>
        <v>0</v>
      </c>
      <c r="AG115" s="52">
        <f t="shared" si="36"/>
        <v>0</v>
      </c>
      <c r="AH115" s="52">
        <f t="shared" si="29"/>
        <v>0</v>
      </c>
      <c r="AI115" s="52">
        <f t="shared" si="37"/>
        <v>0</v>
      </c>
      <c r="AJ115" s="45"/>
      <c r="AK115" s="41"/>
      <c r="AL115" s="89"/>
    </row>
    <row r="116" spans="1:38" x14ac:dyDescent="0.2">
      <c r="A116" s="62"/>
      <c r="B116" s="41"/>
      <c r="C116" s="42"/>
      <c r="D116" s="51">
        <f t="shared" ca="1" si="31"/>
        <v>124.14722222222223</v>
      </c>
      <c r="E116" s="43"/>
      <c r="F116" s="51">
        <f t="shared" ca="1" si="32"/>
        <v>124.14722222222223</v>
      </c>
      <c r="G116" s="41"/>
      <c r="H116" s="41"/>
      <c r="I116" s="92"/>
      <c r="J116" s="42"/>
      <c r="K116" s="54"/>
      <c r="L116" s="44"/>
      <c r="M116" s="42"/>
      <c r="N116" s="47"/>
      <c r="O116" s="48"/>
      <c r="P116" s="96"/>
      <c r="Q116" s="96"/>
      <c r="R116" s="96"/>
      <c r="S116" s="96"/>
      <c r="T116" s="50">
        <f t="shared" si="2"/>
        <v>0</v>
      </c>
      <c r="U116" s="49"/>
      <c r="V116" s="49"/>
      <c r="W116" s="49"/>
      <c r="X116" s="44"/>
      <c r="Y116" s="33"/>
      <c r="Z116" s="87"/>
      <c r="AA116" s="87"/>
      <c r="AB116" s="87"/>
      <c r="AC116" s="50">
        <f t="shared" si="33"/>
        <v>0</v>
      </c>
      <c r="AD116" s="50">
        <f t="shared" si="34"/>
        <v>0</v>
      </c>
      <c r="AE116" s="51">
        <f>IF(A116="",,VLOOKUP(ROUNDDOWN(F116,0),'LE Table'!$A$2:$B$102,2))</f>
        <v>0</v>
      </c>
      <c r="AF116" s="52">
        <f t="shared" si="35"/>
        <v>0</v>
      </c>
      <c r="AG116" s="52">
        <f t="shared" si="36"/>
        <v>0</v>
      </c>
      <c r="AH116" s="52">
        <f t="shared" si="29"/>
        <v>0</v>
      </c>
      <c r="AI116" s="52">
        <f t="shared" si="37"/>
        <v>0</v>
      </c>
      <c r="AJ116" s="45"/>
      <c r="AK116" s="41"/>
      <c r="AL116" s="89"/>
    </row>
    <row r="117" spans="1:38" x14ac:dyDescent="0.2">
      <c r="A117" s="61"/>
      <c r="B117" s="25"/>
      <c r="C117" s="26"/>
      <c r="D117" s="51">
        <f t="shared" ca="1" si="0"/>
        <v>124.14722222222223</v>
      </c>
      <c r="E117" s="27"/>
      <c r="F117" s="51">
        <f t="shared" ca="1" si="1"/>
        <v>124.14722222222223</v>
      </c>
      <c r="G117" s="25"/>
      <c r="H117" s="25"/>
      <c r="I117" s="90"/>
      <c r="J117" s="36"/>
      <c r="K117" s="34"/>
      <c r="L117" s="29"/>
      <c r="M117" s="26"/>
      <c r="N117" s="30"/>
      <c r="O117" s="31"/>
      <c r="P117" s="32"/>
      <c r="Q117" s="32"/>
      <c r="R117" s="32"/>
      <c r="S117" s="32"/>
      <c r="T117" s="50">
        <f t="shared" si="2"/>
        <v>0</v>
      </c>
      <c r="U117" s="31"/>
      <c r="V117" s="31"/>
      <c r="W117" s="31"/>
      <c r="X117" s="34"/>
      <c r="Y117" s="33"/>
      <c r="Z117" s="86"/>
      <c r="AA117" s="86"/>
      <c r="AB117" s="86"/>
      <c r="AC117" s="50">
        <f t="shared" si="27"/>
        <v>0</v>
      </c>
      <c r="AD117" s="50">
        <f t="shared" si="3"/>
        <v>0</v>
      </c>
      <c r="AE117" s="51">
        <f>IF(A117="",,VLOOKUP(ROUNDDOWN(F117,0),'LE Table'!$A$2:$B$102,2))</f>
        <v>0</v>
      </c>
      <c r="AF117" s="52">
        <f t="shared" si="4"/>
        <v>0</v>
      </c>
      <c r="AG117" s="52">
        <f t="shared" si="28"/>
        <v>0</v>
      </c>
      <c r="AH117" s="52">
        <f t="shared" si="29"/>
        <v>0</v>
      </c>
      <c r="AI117" s="52">
        <f t="shared" si="30"/>
        <v>0</v>
      </c>
      <c r="AJ117" s="59"/>
      <c r="AK117" s="28"/>
      <c r="AL117" s="88"/>
    </row>
    <row r="118" spans="1:38" x14ac:dyDescent="0.2">
      <c r="A118" s="61"/>
      <c r="B118" s="25"/>
      <c r="C118" s="26"/>
      <c r="D118" s="51">
        <f t="shared" ca="1" si="0"/>
        <v>124.14722222222223</v>
      </c>
      <c r="E118" s="27"/>
      <c r="F118" s="51">
        <f t="shared" ca="1" si="1"/>
        <v>124.14722222222223</v>
      </c>
      <c r="G118" s="25"/>
      <c r="H118" s="25"/>
      <c r="I118" s="90"/>
      <c r="J118" s="36"/>
      <c r="K118" s="34"/>
      <c r="L118" s="29"/>
      <c r="M118" s="26"/>
      <c r="N118" s="38"/>
      <c r="O118" s="31"/>
      <c r="P118" s="32"/>
      <c r="Q118" s="32"/>
      <c r="R118" s="32"/>
      <c r="S118" s="32"/>
      <c r="T118" s="50">
        <f t="shared" si="2"/>
        <v>0</v>
      </c>
      <c r="U118" s="31"/>
      <c r="V118" s="31"/>
      <c r="W118" s="31"/>
      <c r="X118" s="34"/>
      <c r="Y118" s="33"/>
      <c r="Z118" s="86"/>
      <c r="AA118" s="86"/>
      <c r="AB118" s="86"/>
      <c r="AC118" s="50">
        <f t="shared" si="27"/>
        <v>0</v>
      </c>
      <c r="AD118" s="50">
        <f t="shared" si="3"/>
        <v>0</v>
      </c>
      <c r="AE118" s="51">
        <f>IF(A118="",,VLOOKUP(ROUNDDOWN(F118,0),'LE Table'!$A$2:$B$102,2))</f>
        <v>0</v>
      </c>
      <c r="AF118" s="52">
        <f t="shared" si="4"/>
        <v>0</v>
      </c>
      <c r="AG118" s="52">
        <f t="shared" si="28"/>
        <v>0</v>
      </c>
      <c r="AH118" s="52">
        <f t="shared" si="29"/>
        <v>0</v>
      </c>
      <c r="AI118" s="52">
        <f t="shared" si="30"/>
        <v>0</v>
      </c>
      <c r="AJ118" s="59"/>
      <c r="AK118" s="28"/>
      <c r="AL118" s="88"/>
    </row>
    <row r="119" spans="1:38" x14ac:dyDescent="0.2">
      <c r="A119" s="60"/>
      <c r="B119" s="39"/>
      <c r="C119" s="26"/>
      <c r="D119" s="51">
        <f t="shared" ca="1" si="0"/>
        <v>124.14722222222223</v>
      </c>
      <c r="E119" s="27"/>
      <c r="F119" s="51">
        <f t="shared" ca="1" si="1"/>
        <v>124.14722222222223</v>
      </c>
      <c r="G119" s="39"/>
      <c r="H119" s="39"/>
      <c r="I119" s="91"/>
      <c r="J119" s="40"/>
      <c r="K119" s="34"/>
      <c r="L119" s="29"/>
      <c r="M119" s="26"/>
      <c r="N119" s="30"/>
      <c r="O119" s="31"/>
      <c r="P119" s="32"/>
      <c r="Q119" s="32"/>
      <c r="R119" s="32"/>
      <c r="S119" s="32"/>
      <c r="T119" s="50">
        <f t="shared" si="2"/>
        <v>0</v>
      </c>
      <c r="U119" s="31"/>
      <c r="V119" s="31"/>
      <c r="W119" s="31"/>
      <c r="X119" s="34"/>
      <c r="Y119" s="33"/>
      <c r="Z119" s="86"/>
      <c r="AA119" s="86"/>
      <c r="AB119" s="86"/>
      <c r="AC119" s="50">
        <f t="shared" si="27"/>
        <v>0</v>
      </c>
      <c r="AD119" s="50">
        <f t="shared" si="3"/>
        <v>0</v>
      </c>
      <c r="AE119" s="51">
        <f>IF(A119="",,VLOOKUP(ROUNDDOWN(F119,0),'LE Table'!$A$2:$B$102,2))</f>
        <v>0</v>
      </c>
      <c r="AF119" s="52">
        <f t="shared" si="4"/>
        <v>0</v>
      </c>
      <c r="AG119" s="52">
        <f t="shared" si="28"/>
        <v>0</v>
      </c>
      <c r="AH119" s="52">
        <f t="shared" si="29"/>
        <v>0</v>
      </c>
      <c r="AI119" s="52">
        <f t="shared" si="30"/>
        <v>0</v>
      </c>
      <c r="AJ119" s="59"/>
      <c r="AK119" s="28"/>
      <c r="AL119" s="88"/>
    </row>
    <row r="120" spans="1:38" x14ac:dyDescent="0.2">
      <c r="A120" s="62"/>
      <c r="B120" s="41"/>
      <c r="C120" s="42"/>
      <c r="D120" s="51">
        <f t="shared" ref="D120" ca="1" si="38">YEARFRAC(C120,TODAY())</f>
        <v>124.14722222222223</v>
      </c>
      <c r="E120" s="43"/>
      <c r="F120" s="51">
        <f t="shared" ref="F120" ca="1" si="39">D120+E120</f>
        <v>124.14722222222223</v>
      </c>
      <c r="G120" s="41"/>
      <c r="H120" s="41"/>
      <c r="I120" s="92"/>
      <c r="J120" s="42"/>
      <c r="K120" s="54"/>
      <c r="L120" s="44"/>
      <c r="M120" s="42"/>
      <c r="N120" s="45"/>
      <c r="O120" s="46"/>
      <c r="P120" s="96"/>
      <c r="Q120" s="96"/>
      <c r="R120" s="96"/>
      <c r="S120" s="96"/>
      <c r="T120" s="50">
        <f t="shared" si="2"/>
        <v>0</v>
      </c>
      <c r="U120" s="48"/>
      <c r="V120" s="48"/>
      <c r="W120" s="48"/>
      <c r="X120" s="44"/>
      <c r="Y120" s="33"/>
      <c r="Z120" s="87"/>
      <c r="AA120" s="87"/>
      <c r="AB120" s="87"/>
      <c r="AC120" s="50">
        <f t="shared" ref="AC120" si="40">Y120*Z120*AB120</f>
        <v>0</v>
      </c>
      <c r="AD120" s="50">
        <f t="shared" ref="AD120" si="41">AC120*52</f>
        <v>0</v>
      </c>
      <c r="AE120" s="51">
        <f>IF(A120="",,VLOOKUP(ROUNDDOWN(F120,0),'LE Table'!$A$2:$B$102,2))</f>
        <v>0</v>
      </c>
      <c r="AF120" s="52">
        <f t="shared" ref="AF120" si="42">AD120*AE120</f>
        <v>0</v>
      </c>
      <c r="AG120" s="52">
        <f t="shared" ref="AG120" si="43">AF120*0.5</f>
        <v>0</v>
      </c>
      <c r="AH120" s="52">
        <f t="shared" si="29"/>
        <v>0</v>
      </c>
      <c r="AI120" s="52">
        <f t="shared" ref="AI120" si="44">AG120+AH120</f>
        <v>0</v>
      </c>
      <c r="AJ120" s="45"/>
      <c r="AK120" s="41"/>
      <c r="AL120" s="89"/>
    </row>
    <row r="121" spans="1:38" x14ac:dyDescent="0.2">
      <c r="A121" s="62"/>
      <c r="B121" s="41"/>
      <c r="C121" s="42"/>
      <c r="D121" s="51">
        <f t="shared" ca="1" si="0"/>
        <v>124.14722222222223</v>
      </c>
      <c r="E121" s="43"/>
      <c r="F121" s="51">
        <f t="shared" ca="1" si="1"/>
        <v>124.14722222222223</v>
      </c>
      <c r="G121" s="41"/>
      <c r="H121" s="41"/>
      <c r="I121" s="92"/>
      <c r="J121" s="42"/>
      <c r="K121" s="54"/>
      <c r="L121" s="44"/>
      <c r="M121" s="42"/>
      <c r="N121" s="45"/>
      <c r="O121" s="46"/>
      <c r="P121" s="96"/>
      <c r="Q121" s="96"/>
      <c r="R121" s="96"/>
      <c r="S121" s="96"/>
      <c r="T121" s="50">
        <f t="shared" si="2"/>
        <v>0</v>
      </c>
      <c r="U121" s="48"/>
      <c r="V121" s="48"/>
      <c r="W121" s="48"/>
      <c r="X121" s="44"/>
      <c r="Y121" s="33"/>
      <c r="Z121" s="87"/>
      <c r="AA121" s="87"/>
      <c r="AB121" s="87"/>
      <c r="AC121" s="50">
        <f t="shared" si="27"/>
        <v>0</v>
      </c>
      <c r="AD121" s="50">
        <f t="shared" si="3"/>
        <v>0</v>
      </c>
      <c r="AE121" s="51">
        <f>IF(A121="",,VLOOKUP(ROUNDDOWN(F121,0),'LE Table'!$A$2:$B$102,2))</f>
        <v>0</v>
      </c>
      <c r="AF121" s="52">
        <f t="shared" si="4"/>
        <v>0</v>
      </c>
      <c r="AG121" s="52">
        <f t="shared" si="28"/>
        <v>0</v>
      </c>
      <c r="AH121" s="52">
        <f t="shared" si="29"/>
        <v>0</v>
      </c>
      <c r="AI121" s="52">
        <f t="shared" si="30"/>
        <v>0</v>
      </c>
      <c r="AJ121" s="45"/>
      <c r="AK121" s="41"/>
      <c r="AL121" s="89"/>
    </row>
    <row r="122" spans="1:38" x14ac:dyDescent="0.2">
      <c r="A122" s="62"/>
      <c r="B122" s="41"/>
      <c r="C122" s="42"/>
      <c r="D122" s="51">
        <f t="shared" ca="1" si="0"/>
        <v>124.14722222222223</v>
      </c>
      <c r="E122" s="43"/>
      <c r="F122" s="51">
        <f t="shared" ca="1" si="1"/>
        <v>124.14722222222223</v>
      </c>
      <c r="G122" s="41"/>
      <c r="H122" s="41"/>
      <c r="I122" s="92"/>
      <c r="J122" s="42"/>
      <c r="K122" s="54"/>
      <c r="L122" s="44"/>
      <c r="M122" s="42"/>
      <c r="N122" s="47"/>
      <c r="O122" s="48"/>
      <c r="P122" s="96"/>
      <c r="Q122" s="96"/>
      <c r="R122" s="96"/>
      <c r="S122" s="96"/>
      <c r="T122" s="50">
        <f t="shared" si="2"/>
        <v>0</v>
      </c>
      <c r="U122" s="49"/>
      <c r="V122" s="49"/>
      <c r="W122" s="49"/>
      <c r="X122" s="44"/>
      <c r="Y122" s="33"/>
      <c r="Z122" s="87"/>
      <c r="AA122" s="87"/>
      <c r="AB122" s="87"/>
      <c r="AC122" s="50">
        <f t="shared" si="27"/>
        <v>0</v>
      </c>
      <c r="AD122" s="50">
        <f t="shared" si="3"/>
        <v>0</v>
      </c>
      <c r="AE122" s="51">
        <f>IF(A122="",,VLOOKUP(ROUNDDOWN(F122,0),'LE Table'!$A$2:$B$102,2))</f>
        <v>0</v>
      </c>
      <c r="AF122" s="52">
        <f t="shared" si="4"/>
        <v>0</v>
      </c>
      <c r="AG122" s="52">
        <f t="shared" si="28"/>
        <v>0</v>
      </c>
      <c r="AH122" s="52">
        <f t="shared" si="29"/>
        <v>0</v>
      </c>
      <c r="AI122" s="52">
        <f t="shared" si="30"/>
        <v>0</v>
      </c>
      <c r="AJ122" s="45"/>
      <c r="AK122" s="41"/>
      <c r="AL122" s="89"/>
    </row>
    <row r="123" spans="1:38" x14ac:dyDescent="0.2">
      <c r="A123" s="63"/>
      <c r="B123" s="11"/>
      <c r="C123" s="12"/>
      <c r="D123" s="75"/>
      <c r="E123" s="13"/>
      <c r="F123" s="77"/>
      <c r="G123" s="11"/>
      <c r="H123" s="11"/>
      <c r="I123" s="93"/>
      <c r="J123" s="12"/>
      <c r="K123" s="55"/>
      <c r="L123" s="14"/>
      <c r="M123" s="12"/>
      <c r="N123" s="15"/>
      <c r="O123" s="15"/>
      <c r="P123" s="17"/>
      <c r="Q123" s="17"/>
      <c r="R123" s="17"/>
      <c r="S123" s="17"/>
      <c r="T123" s="80"/>
      <c r="U123" s="17"/>
      <c r="V123" s="17"/>
      <c r="W123" s="17"/>
      <c r="X123" s="14"/>
      <c r="Y123" s="18"/>
      <c r="Z123" s="16"/>
      <c r="AA123" s="16"/>
      <c r="AB123" s="16"/>
      <c r="AC123" s="83"/>
      <c r="AD123" s="84"/>
      <c r="AE123" s="78"/>
      <c r="AF123" s="84"/>
      <c r="AG123" s="84"/>
      <c r="AH123" s="84"/>
      <c r="AI123" s="84"/>
      <c r="AJ123" s="56"/>
      <c r="AK123" s="11"/>
    </row>
    <row r="124" spans="1:38" x14ac:dyDescent="0.2">
      <c r="A124" s="63"/>
      <c r="B124" s="11"/>
      <c r="C124" s="12"/>
      <c r="D124" s="75"/>
      <c r="E124" s="13"/>
      <c r="F124" s="77"/>
      <c r="G124" s="11"/>
      <c r="H124" s="11"/>
      <c r="I124" s="93"/>
      <c r="J124" s="12"/>
      <c r="K124" s="55"/>
      <c r="L124" s="14"/>
      <c r="M124" s="12"/>
      <c r="N124" s="15"/>
      <c r="O124" s="15"/>
      <c r="P124" s="17"/>
      <c r="Q124" s="17"/>
      <c r="R124" s="17"/>
      <c r="S124" s="17"/>
      <c r="T124" s="80"/>
      <c r="U124" s="17"/>
      <c r="V124" s="17"/>
      <c r="W124" s="17"/>
      <c r="X124" s="14"/>
      <c r="Y124" s="18"/>
      <c r="Z124" s="16"/>
      <c r="AA124" s="16"/>
      <c r="AB124" s="16"/>
      <c r="AC124" s="84"/>
      <c r="AD124" s="84"/>
      <c r="AE124" s="78"/>
      <c r="AF124" s="84"/>
      <c r="AG124" s="84"/>
      <c r="AH124" s="84"/>
      <c r="AI124" s="84"/>
      <c r="AJ124" s="56"/>
      <c r="AK124" s="11"/>
    </row>
    <row r="125" spans="1:38" x14ac:dyDescent="0.2">
      <c r="A125" s="63"/>
      <c r="B125" s="11"/>
      <c r="C125" s="13"/>
      <c r="D125" s="75"/>
      <c r="E125" s="13"/>
      <c r="F125" s="78"/>
      <c r="G125" s="12"/>
      <c r="H125" s="12"/>
      <c r="I125" s="93"/>
      <c r="J125" s="12"/>
      <c r="K125" s="14"/>
      <c r="L125" s="12"/>
      <c r="M125" s="15"/>
      <c r="N125" s="15"/>
      <c r="O125" s="17"/>
      <c r="P125" s="17"/>
      <c r="Q125" s="17"/>
      <c r="R125" s="17"/>
      <c r="S125" s="17"/>
      <c r="T125" s="80"/>
      <c r="U125" s="14"/>
      <c r="V125" s="14"/>
      <c r="W125" s="17"/>
      <c r="X125" s="58"/>
      <c r="Y125" s="16"/>
      <c r="Z125" s="16"/>
      <c r="AA125" s="16"/>
      <c r="AB125" s="18"/>
      <c r="AC125" s="84"/>
      <c r="AD125" s="78"/>
      <c r="AE125" s="84"/>
      <c r="AF125" s="84"/>
      <c r="AG125" s="84"/>
      <c r="AH125" s="84"/>
      <c r="AI125" s="78"/>
      <c r="AJ125" s="56"/>
      <c r="AK125" s="11"/>
    </row>
    <row r="126" spans="1:38" x14ac:dyDescent="0.2">
      <c r="A126" s="64"/>
      <c r="B126" s="11"/>
      <c r="C126" s="13"/>
      <c r="D126" s="75"/>
      <c r="E126" s="13"/>
      <c r="F126" s="79"/>
      <c r="G126" s="19"/>
      <c r="H126" s="19"/>
      <c r="I126" s="94"/>
      <c r="J126" s="19"/>
      <c r="K126" s="20"/>
      <c r="L126" s="19"/>
      <c r="M126" s="11"/>
      <c r="N126" s="11"/>
      <c r="O126" s="15"/>
      <c r="P126" s="15"/>
      <c r="Q126" s="15"/>
      <c r="R126" s="15"/>
      <c r="S126" s="15"/>
      <c r="T126" s="81"/>
      <c r="U126" s="20"/>
      <c r="V126" s="20"/>
      <c r="W126" s="15"/>
      <c r="X126" s="58"/>
      <c r="Y126" s="21"/>
      <c r="Z126" s="21"/>
      <c r="AA126" s="21"/>
      <c r="AB126" s="18"/>
      <c r="AC126" s="84"/>
      <c r="AD126" s="78"/>
      <c r="AE126" s="84"/>
      <c r="AF126" s="84"/>
      <c r="AG126" s="84"/>
      <c r="AH126" s="84"/>
      <c r="AI126" s="78"/>
      <c r="AJ126" s="56"/>
      <c r="AK126" s="11"/>
    </row>
    <row r="127" spans="1:38" x14ac:dyDescent="0.2">
      <c r="A127" s="63"/>
      <c r="B127" s="11"/>
      <c r="C127" s="11"/>
      <c r="D127" s="75"/>
      <c r="E127" s="13"/>
      <c r="F127" s="75"/>
      <c r="G127" s="11"/>
      <c r="H127" s="11"/>
      <c r="I127" s="93"/>
      <c r="J127" s="11"/>
      <c r="K127" s="56"/>
      <c r="L127" s="14"/>
      <c r="M127" s="11"/>
      <c r="N127" s="11"/>
      <c r="O127" s="11"/>
      <c r="P127" s="11"/>
      <c r="Q127" s="11"/>
      <c r="R127" s="11"/>
      <c r="S127" s="11"/>
      <c r="T127" s="78"/>
      <c r="U127" s="11"/>
      <c r="V127" s="11"/>
      <c r="W127" s="11"/>
      <c r="X127" s="14"/>
      <c r="Y127" s="18"/>
      <c r="Z127" s="16"/>
      <c r="AA127" s="16"/>
      <c r="AB127" s="16"/>
      <c r="AC127" s="84"/>
      <c r="AD127" s="84"/>
      <c r="AE127" s="78"/>
      <c r="AF127" s="84"/>
      <c r="AG127" s="84"/>
      <c r="AH127" s="84"/>
      <c r="AI127" s="84"/>
      <c r="AJ127" s="56"/>
      <c r="AK127" s="11"/>
    </row>
    <row r="128" spans="1:38" x14ac:dyDescent="0.2">
      <c r="A128" s="63"/>
      <c r="B128" s="11"/>
      <c r="C128" s="11"/>
      <c r="D128" s="75"/>
      <c r="E128" s="13"/>
      <c r="F128" s="75"/>
      <c r="G128" s="11"/>
      <c r="H128" s="11"/>
      <c r="I128" s="93"/>
      <c r="J128" s="11"/>
      <c r="K128" s="56"/>
      <c r="L128" s="14"/>
      <c r="M128" s="11"/>
      <c r="N128" s="11"/>
      <c r="O128" s="11"/>
      <c r="P128" s="11"/>
      <c r="Q128" s="11"/>
      <c r="R128" s="11"/>
      <c r="S128" s="11"/>
      <c r="T128" s="78"/>
      <c r="U128" s="11"/>
      <c r="V128" s="11"/>
      <c r="W128" s="11"/>
      <c r="X128" s="14"/>
      <c r="Y128" s="18"/>
      <c r="Z128" s="16"/>
      <c r="AA128" s="16"/>
      <c r="AB128" s="16"/>
      <c r="AC128" s="84"/>
      <c r="AD128" s="84"/>
      <c r="AE128" s="78"/>
      <c r="AF128" s="84"/>
      <c r="AG128" s="84"/>
      <c r="AH128" s="84"/>
      <c r="AI128" s="84"/>
      <c r="AJ128" s="56"/>
      <c r="AK128" s="11"/>
    </row>
    <row r="129" spans="1:37" x14ac:dyDescent="0.2">
      <c r="A129" s="63"/>
      <c r="B129" s="11"/>
      <c r="C129" s="11"/>
      <c r="D129" s="75"/>
      <c r="E129" s="13"/>
      <c r="F129" s="75"/>
      <c r="G129" s="11"/>
      <c r="H129" s="11"/>
      <c r="I129" s="93"/>
      <c r="J129" s="11"/>
      <c r="K129" s="56"/>
      <c r="L129" s="14"/>
      <c r="M129" s="11"/>
      <c r="N129" s="11"/>
      <c r="O129" s="11"/>
      <c r="P129" s="41"/>
      <c r="Q129" s="11"/>
      <c r="R129" s="11"/>
      <c r="S129" s="11"/>
      <c r="T129" s="78"/>
      <c r="U129" s="11"/>
      <c r="V129" s="11"/>
      <c r="W129" s="11"/>
      <c r="X129" s="14"/>
      <c r="Y129" s="18"/>
      <c r="Z129" s="16"/>
      <c r="AA129" s="16"/>
      <c r="AB129" s="16"/>
      <c r="AC129" s="84"/>
      <c r="AD129" s="84"/>
      <c r="AE129" s="78"/>
      <c r="AF129" s="84"/>
      <c r="AG129" s="84"/>
      <c r="AH129" s="84"/>
      <c r="AI129" s="84"/>
      <c r="AJ129" s="56"/>
      <c r="AK129" s="11"/>
    </row>
    <row r="130" spans="1:37" x14ac:dyDescent="0.2">
      <c r="A130" s="63"/>
      <c r="B130" s="11"/>
      <c r="C130" s="11"/>
      <c r="D130" s="75"/>
      <c r="E130" s="13"/>
      <c r="F130" s="75"/>
      <c r="G130" s="11"/>
      <c r="H130" s="11"/>
      <c r="I130" s="93"/>
      <c r="J130" s="11"/>
      <c r="K130" s="56"/>
      <c r="L130" s="14"/>
      <c r="M130" s="11"/>
      <c r="N130" s="11"/>
      <c r="O130" s="11"/>
      <c r="P130" s="11"/>
      <c r="Q130" s="11"/>
      <c r="R130" s="11"/>
      <c r="S130" s="11"/>
      <c r="T130" s="78"/>
      <c r="U130" s="11"/>
      <c r="V130" s="11"/>
      <c r="W130" s="11"/>
      <c r="X130" s="14"/>
      <c r="Y130" s="18"/>
      <c r="Z130" s="16"/>
      <c r="AA130" s="16"/>
      <c r="AB130" s="16"/>
      <c r="AC130" s="84"/>
      <c r="AD130" s="84"/>
      <c r="AE130" s="78"/>
      <c r="AF130" s="84"/>
      <c r="AG130" s="84"/>
      <c r="AH130" s="84"/>
      <c r="AI130" s="84"/>
      <c r="AJ130" s="56"/>
      <c r="AK130" s="11"/>
    </row>
  </sheetData>
  <sheetProtection algorithmName="SHA-512" hashValue="+ZdvI4pTuX4bvGDCGgQdOSvr5tgagSB/s9UojAlh4ya9YlmHRelOb9ATh4cb12Heqv4XfakzgpjkYwKX9vWABA==" saltValue="DRUnYq/Th342xoi2dj5AVQ==" spinCount="100000" sheet="1" objects="1" scenarios="1"/>
  <conditionalFormatting sqref="AI127:AI134 AI103:AI124 AI2">
    <cfRule type="expression" dxfId="46" priority="92">
      <formula>$AI2&lt;$N2</formula>
    </cfRule>
  </conditionalFormatting>
  <conditionalFormatting sqref="AH125:AH126">
    <cfRule type="expression" dxfId="45" priority="94">
      <formula>$AH125&lt;$M125</formula>
    </cfRule>
  </conditionalFormatting>
  <conditionalFormatting sqref="AI83:AI102">
    <cfRule type="expression" dxfId="44" priority="77">
      <formula>$AI83&lt;$N83</formula>
    </cfRule>
  </conditionalFormatting>
  <conditionalFormatting sqref="AI63:AI82">
    <cfRule type="expression" dxfId="43" priority="76">
      <formula>$AI63&lt;$N63</formula>
    </cfRule>
  </conditionalFormatting>
  <conditionalFormatting sqref="AI43:AI62">
    <cfRule type="expression" dxfId="42" priority="75">
      <formula>$AI43&lt;$N43</formula>
    </cfRule>
  </conditionalFormatting>
  <conditionalFormatting sqref="AI23:AI42">
    <cfRule type="expression" dxfId="41" priority="74">
      <formula>$AI23&lt;$N23</formula>
    </cfRule>
  </conditionalFormatting>
  <conditionalFormatting sqref="AI3:AI22">
    <cfRule type="expression" dxfId="40" priority="73">
      <formula>$AI3&lt;$N3</formula>
    </cfRule>
  </conditionalFormatting>
  <conditionalFormatting sqref="A3:AJ3 AL2:AL122 D2:F2 T2 AC2:AI2 A5:AJ122 D4:F4 N4:T4 AC4:AJ4">
    <cfRule type="expression" dxfId="39" priority="69">
      <formula>$W2="y"</formula>
    </cfRule>
    <cfRule type="expression" dxfId="38" priority="70">
      <formula>$V2="y"</formula>
    </cfRule>
    <cfRule type="expression" dxfId="37" priority="71">
      <formula>$V1048458="y"</formula>
    </cfRule>
    <cfRule type="expression" dxfId="36" priority="72">
      <formula>$V1048458="y"</formula>
    </cfRule>
  </conditionalFormatting>
  <conditionalFormatting sqref="AK2:AK122">
    <cfRule type="expression" dxfId="35" priority="65">
      <formula>$W2="y"</formula>
    </cfRule>
    <cfRule type="expression" dxfId="34" priority="66">
      <formula>$V2="y"</formula>
    </cfRule>
    <cfRule type="expression" dxfId="33" priority="67">
      <formula>$V1048458="y"</formula>
    </cfRule>
    <cfRule type="expression" dxfId="32" priority="68">
      <formula>$V1048458="y"</formula>
    </cfRule>
  </conditionalFormatting>
  <conditionalFormatting sqref="A4:C4">
    <cfRule type="expression" dxfId="31" priority="29">
      <formula>$W4="y"</formula>
    </cfRule>
    <cfRule type="expression" dxfId="30" priority="30">
      <formula>$V4="y"</formula>
    </cfRule>
    <cfRule type="expression" dxfId="29" priority="31">
      <formula>$V1048460="y"</formula>
    </cfRule>
    <cfRule type="expression" dxfId="28" priority="32">
      <formula>$V1048460="y"</formula>
    </cfRule>
  </conditionalFormatting>
  <conditionalFormatting sqref="G4:M4">
    <cfRule type="expression" dxfId="27" priority="25">
      <formula>$W4="y"</formula>
    </cfRule>
    <cfRule type="expression" dxfId="26" priority="26">
      <formula>$V4="y"</formula>
    </cfRule>
    <cfRule type="expression" dxfId="25" priority="27">
      <formula>$V1048460="y"</formula>
    </cfRule>
    <cfRule type="expression" dxfId="24" priority="28">
      <formula>$V1048460="y"</formula>
    </cfRule>
  </conditionalFormatting>
  <conditionalFormatting sqref="U4:AB4">
    <cfRule type="expression" dxfId="23" priority="21">
      <formula>$W4="y"</formula>
    </cfRule>
    <cfRule type="expression" dxfId="22" priority="22">
      <formula>$V4="y"</formula>
    </cfRule>
    <cfRule type="expression" dxfId="21" priority="23">
      <formula>$V1048460="y"</formula>
    </cfRule>
    <cfRule type="expression" dxfId="20" priority="24">
      <formula>$V1048460="y"</formula>
    </cfRule>
  </conditionalFormatting>
  <conditionalFormatting sqref="C2">
    <cfRule type="expression" dxfId="19" priority="17">
      <formula>$W2="y"</formula>
    </cfRule>
    <cfRule type="expression" dxfId="18" priority="18">
      <formula>$V2="y"</formula>
    </cfRule>
    <cfRule type="expression" dxfId="17" priority="19">
      <formula>$V1048458="y"</formula>
    </cfRule>
    <cfRule type="expression" dxfId="16" priority="20">
      <formula>$V1048458="y"</formula>
    </cfRule>
  </conditionalFormatting>
  <conditionalFormatting sqref="A2:B2">
    <cfRule type="expression" dxfId="15" priority="13">
      <formula>$W2="y"</formula>
    </cfRule>
    <cfRule type="expression" dxfId="14" priority="14">
      <formula>$V2="y"</formula>
    </cfRule>
    <cfRule type="expression" dxfId="13" priority="15">
      <formula>$V1048458="y"</formula>
    </cfRule>
    <cfRule type="expression" dxfId="12" priority="16">
      <formula>$V1048458="y"</formula>
    </cfRule>
  </conditionalFormatting>
  <conditionalFormatting sqref="G2:S2">
    <cfRule type="expression" dxfId="11" priority="9">
      <formula>$W2="y"</formula>
    </cfRule>
    <cfRule type="expression" dxfId="10" priority="10">
      <formula>$V2="y"</formula>
    </cfRule>
    <cfRule type="expression" dxfId="9" priority="11">
      <formula>$V1048458="y"</formula>
    </cfRule>
    <cfRule type="expression" dxfId="8" priority="12">
      <formula>$V1048458="y"</formula>
    </cfRule>
  </conditionalFormatting>
  <conditionalFormatting sqref="U2:AB2">
    <cfRule type="expression" dxfId="7" priority="5">
      <formula>$W2="y"</formula>
    </cfRule>
    <cfRule type="expression" dxfId="6" priority="6">
      <formula>$V2="y"</formula>
    </cfRule>
    <cfRule type="expression" dxfId="5" priority="7">
      <formula>$V1048458="y"</formula>
    </cfRule>
    <cfRule type="expression" dxfId="4" priority="8">
      <formula>$V1048458="y"</formula>
    </cfRule>
  </conditionalFormatting>
  <conditionalFormatting sqref="AJ2">
    <cfRule type="expression" dxfId="3" priority="1">
      <formula>$W2="y"</formula>
    </cfRule>
    <cfRule type="expression" dxfId="2" priority="2">
      <formula>$V2="y"</formula>
    </cfRule>
    <cfRule type="expression" dxfId="1" priority="3">
      <formula>$V1048458="y"</formula>
    </cfRule>
    <cfRule type="expression" dxfId="0" priority="4">
      <formula>$V1048458="y"</formula>
    </cfRule>
  </conditionalFormatting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54D7D-3F77-4FFB-8BCC-05C2905DC842}">
  <sheetPr codeName="Sheet2"/>
  <dimension ref="A1:D102"/>
  <sheetViews>
    <sheetView workbookViewId="0">
      <selection activeCell="I13" sqref="I13"/>
    </sheetView>
  </sheetViews>
  <sheetFormatPr defaultColWidth="9.42578125" defaultRowHeight="15" x14ac:dyDescent="0.25"/>
  <cols>
    <col min="1" max="16384" width="9.42578125" style="1"/>
  </cols>
  <sheetData>
    <row r="1" spans="1:4" ht="34.5" x14ac:dyDescent="0.25">
      <c r="A1" s="97" t="s">
        <v>9</v>
      </c>
      <c r="B1" s="3" t="s">
        <v>10</v>
      </c>
    </row>
    <row r="2" spans="1:4" x14ac:dyDescent="0.25">
      <c r="A2" s="98">
        <v>0</v>
      </c>
      <c r="B2" s="4">
        <v>76.370223999023438</v>
      </c>
    </row>
    <row r="3" spans="1:4" x14ac:dyDescent="0.25">
      <c r="A3" s="99">
        <v>1</v>
      </c>
      <c r="B3" s="5">
        <v>75.7877197265625</v>
      </c>
      <c r="D3" s="1" t="s">
        <v>77</v>
      </c>
    </row>
    <row r="4" spans="1:4" x14ac:dyDescent="0.25">
      <c r="A4" s="99">
        <v>2</v>
      </c>
      <c r="B4" s="5">
        <v>74.818046569824219</v>
      </c>
      <c r="D4" s="1" t="s">
        <v>76</v>
      </c>
    </row>
    <row r="5" spans="1:4" x14ac:dyDescent="0.25">
      <c r="A5" s="99">
        <v>3</v>
      </c>
      <c r="B5" s="5">
        <v>73.836944580078125</v>
      </c>
    </row>
    <row r="6" spans="1:4" x14ac:dyDescent="0.25">
      <c r="A6" s="99">
        <v>4</v>
      </c>
      <c r="B6" s="5">
        <v>72.85101318359375</v>
      </c>
    </row>
    <row r="7" spans="1:4" x14ac:dyDescent="0.25">
      <c r="A7" s="99">
        <v>5</v>
      </c>
      <c r="B7" s="5">
        <v>71.862686157226563</v>
      </c>
    </row>
    <row r="8" spans="1:4" x14ac:dyDescent="0.25">
      <c r="A8" s="99">
        <v>6</v>
      </c>
      <c r="B8" s="5">
        <v>70.872886657714844</v>
      </c>
    </row>
    <row r="9" spans="1:4" x14ac:dyDescent="0.25">
      <c r="A9" s="99">
        <v>7</v>
      </c>
      <c r="B9" s="5">
        <v>69.882034301757813</v>
      </c>
    </row>
    <row r="10" spans="1:4" x14ac:dyDescent="0.25">
      <c r="A10" s="99">
        <v>8</v>
      </c>
      <c r="B10" s="5">
        <v>68.890289306640625</v>
      </c>
    </row>
    <row r="11" spans="1:4" x14ac:dyDescent="0.25">
      <c r="A11" s="99">
        <v>9</v>
      </c>
      <c r="B11" s="5">
        <v>67.897613525390625</v>
      </c>
    </row>
    <row r="12" spans="1:4" x14ac:dyDescent="0.25">
      <c r="A12" s="99">
        <v>10</v>
      </c>
      <c r="B12" s="5">
        <v>66.904052734375</v>
      </c>
    </row>
    <row r="13" spans="1:4" x14ac:dyDescent="0.25">
      <c r="A13" s="99">
        <v>11</v>
      </c>
      <c r="B13" s="5">
        <v>65.910026550292969</v>
      </c>
    </row>
    <row r="14" spans="1:4" x14ac:dyDescent="0.25">
      <c r="A14" s="99">
        <v>12</v>
      </c>
      <c r="B14" s="5">
        <v>64.916557312011719</v>
      </c>
    </row>
    <row r="15" spans="1:4" x14ac:dyDescent="0.25">
      <c r="A15" s="99">
        <v>13</v>
      </c>
      <c r="B15" s="5">
        <v>63.925319671630859</v>
      </c>
    </row>
    <row r="16" spans="1:4" x14ac:dyDescent="0.25">
      <c r="A16" s="99">
        <v>14</v>
      </c>
      <c r="B16" s="5">
        <v>62.938301086425781</v>
      </c>
    </row>
    <row r="17" spans="1:2" x14ac:dyDescent="0.25">
      <c r="A17" s="99">
        <v>15</v>
      </c>
      <c r="B17" s="5">
        <v>61.95697021484375</v>
      </c>
    </row>
    <row r="18" spans="1:2" x14ac:dyDescent="0.25">
      <c r="A18" s="99">
        <v>16</v>
      </c>
      <c r="B18" s="5">
        <v>60.981884002685547</v>
      </c>
    </row>
    <row r="19" spans="1:2" x14ac:dyDescent="0.25">
      <c r="A19" s="99">
        <v>17</v>
      </c>
      <c r="B19" s="5">
        <v>60.012931823730469</v>
      </c>
    </row>
    <row r="20" spans="1:2" x14ac:dyDescent="0.25">
      <c r="A20" s="99">
        <v>18</v>
      </c>
      <c r="B20" s="5">
        <v>59.050029754638672</v>
      </c>
    </row>
    <row r="21" spans="1:2" x14ac:dyDescent="0.25">
      <c r="A21" s="99">
        <v>19</v>
      </c>
      <c r="B21" s="5">
        <v>58.092849731445313</v>
      </c>
    </row>
    <row r="22" spans="1:2" x14ac:dyDescent="0.25">
      <c r="A22" s="99">
        <v>20</v>
      </c>
      <c r="B22" s="5">
        <v>57.141094207763672</v>
      </c>
    </row>
    <row r="23" spans="1:2" x14ac:dyDescent="0.25">
      <c r="A23" s="99">
        <v>21</v>
      </c>
      <c r="B23" s="5">
        <v>56.194915771484375</v>
      </c>
    </row>
    <row r="24" spans="1:2" x14ac:dyDescent="0.25">
      <c r="A24" s="99">
        <v>22</v>
      </c>
      <c r="B24" s="5">
        <v>55.254283905029297</v>
      </c>
    </row>
    <row r="25" spans="1:2" x14ac:dyDescent="0.25">
      <c r="A25" s="99">
        <v>23</v>
      </c>
      <c r="B25" s="5">
        <v>54.318416595458984</v>
      </c>
    </row>
    <row r="26" spans="1:2" x14ac:dyDescent="0.25">
      <c r="A26" s="99">
        <v>24</v>
      </c>
      <c r="B26" s="5">
        <v>53.386234283447266</v>
      </c>
    </row>
    <row r="27" spans="1:2" x14ac:dyDescent="0.25">
      <c r="A27" s="99">
        <v>25</v>
      </c>
      <c r="B27" s="5">
        <v>52.456924438476563</v>
      </c>
    </row>
    <row r="28" spans="1:2" x14ac:dyDescent="0.25">
      <c r="A28" s="99">
        <v>26</v>
      </c>
      <c r="B28" s="5">
        <v>51.530059814453125</v>
      </c>
    </row>
    <row r="29" spans="1:2" x14ac:dyDescent="0.25">
      <c r="A29" s="99">
        <v>27</v>
      </c>
      <c r="B29" s="5">
        <v>50.605667114257813</v>
      </c>
    </row>
    <row r="30" spans="1:2" x14ac:dyDescent="0.25">
      <c r="A30" s="99">
        <v>28</v>
      </c>
      <c r="B30" s="5">
        <v>49.6839599609375</v>
      </c>
    </row>
    <row r="31" spans="1:2" x14ac:dyDescent="0.25">
      <c r="A31" s="99">
        <v>29</v>
      </c>
      <c r="B31" s="5">
        <v>48.765289306640625</v>
      </c>
    </row>
    <row r="32" spans="1:2" x14ac:dyDescent="0.25">
      <c r="A32" s="99">
        <v>30</v>
      </c>
      <c r="B32" s="5">
        <v>47.849845886230469</v>
      </c>
    </row>
    <row r="33" spans="1:2" x14ac:dyDescent="0.25">
      <c r="A33" s="99">
        <v>31</v>
      </c>
      <c r="B33" s="5">
        <v>46.937572479248047</v>
      </c>
    </row>
    <row r="34" spans="1:2" x14ac:dyDescent="0.25">
      <c r="A34" s="99">
        <v>32</v>
      </c>
      <c r="B34" s="5">
        <v>46.02813720703125</v>
      </c>
    </row>
    <row r="35" spans="1:2" x14ac:dyDescent="0.25">
      <c r="A35" s="99">
        <v>33</v>
      </c>
      <c r="B35" s="5">
        <v>45.121192932128906</v>
      </c>
    </row>
    <row r="36" spans="1:2" x14ac:dyDescent="0.25">
      <c r="A36" s="99">
        <v>34</v>
      </c>
      <c r="B36" s="5">
        <v>44.216350555419922</v>
      </c>
    </row>
    <row r="37" spans="1:2" x14ac:dyDescent="0.25">
      <c r="A37" s="99">
        <v>35</v>
      </c>
      <c r="B37" s="5">
        <v>43.31341552734375</v>
      </c>
    </row>
    <row r="38" spans="1:2" x14ac:dyDescent="0.25">
      <c r="A38" s="99">
        <v>36</v>
      </c>
      <c r="B38" s="5">
        <v>42.412464141845703</v>
      </c>
    </row>
    <row r="39" spans="1:2" x14ac:dyDescent="0.25">
      <c r="A39" s="99">
        <v>37</v>
      </c>
      <c r="B39" s="5">
        <v>41.513683319091797</v>
      </c>
    </row>
    <row r="40" spans="1:2" x14ac:dyDescent="0.25">
      <c r="A40" s="99">
        <v>38</v>
      </c>
      <c r="B40" s="5">
        <v>40.61724853515625</v>
      </c>
    </row>
    <row r="41" spans="1:2" x14ac:dyDescent="0.25">
      <c r="A41" s="99">
        <v>39</v>
      </c>
      <c r="B41" s="5">
        <v>39.723373413085938</v>
      </c>
    </row>
    <row r="42" spans="1:2" x14ac:dyDescent="0.25">
      <c r="A42" s="99">
        <v>40</v>
      </c>
      <c r="B42" s="5">
        <v>38.832252502441406</v>
      </c>
    </row>
    <row r="43" spans="1:2" x14ac:dyDescent="0.25">
      <c r="A43" s="99">
        <v>41</v>
      </c>
      <c r="B43" s="5">
        <v>37.944374084472656</v>
      </c>
    </row>
    <row r="44" spans="1:2" x14ac:dyDescent="0.25">
      <c r="A44" s="99">
        <v>42</v>
      </c>
      <c r="B44" s="5">
        <v>37.060005187988281</v>
      </c>
    </row>
    <row r="45" spans="1:2" x14ac:dyDescent="0.25">
      <c r="A45" s="99">
        <v>43</v>
      </c>
      <c r="B45" s="5">
        <v>36.178977966308594</v>
      </c>
    </row>
    <row r="46" spans="1:2" x14ac:dyDescent="0.25">
      <c r="A46" s="99">
        <v>44</v>
      </c>
      <c r="B46" s="5">
        <v>35.301044464111328</v>
      </c>
    </row>
    <row r="47" spans="1:2" x14ac:dyDescent="0.25">
      <c r="A47" s="99">
        <v>45</v>
      </c>
      <c r="B47" s="5">
        <v>34.426334381103516</v>
      </c>
    </row>
    <row r="48" spans="1:2" x14ac:dyDescent="0.25">
      <c r="A48" s="99">
        <v>46</v>
      </c>
      <c r="B48" s="5">
        <v>33.555469512939453</v>
      </c>
    </row>
    <row r="49" spans="1:2" x14ac:dyDescent="0.25">
      <c r="A49" s="99">
        <v>47</v>
      </c>
      <c r="B49" s="5">
        <v>32.689418792724609</v>
      </c>
    </row>
    <row r="50" spans="1:2" x14ac:dyDescent="0.25">
      <c r="A50" s="99">
        <v>48</v>
      </c>
      <c r="B50" s="5">
        <v>31.828926086425781</v>
      </c>
    </row>
    <row r="51" spans="1:2" x14ac:dyDescent="0.25">
      <c r="A51" s="99">
        <v>49</v>
      </c>
      <c r="B51" s="5">
        <v>30.974496841430664</v>
      </c>
    </row>
    <row r="52" spans="1:2" x14ac:dyDescent="0.25">
      <c r="A52" s="99">
        <v>50</v>
      </c>
      <c r="B52" s="5">
        <v>30.126384735107422</v>
      </c>
    </row>
    <row r="53" spans="1:2" x14ac:dyDescent="0.25">
      <c r="A53" s="99">
        <v>51</v>
      </c>
      <c r="B53" s="5">
        <v>29.284469604492188</v>
      </c>
    </row>
    <row r="54" spans="1:2" x14ac:dyDescent="0.25">
      <c r="A54" s="99">
        <v>52</v>
      </c>
      <c r="B54" s="5">
        <v>28.449064254760742</v>
      </c>
    </row>
    <row r="55" spans="1:2" x14ac:dyDescent="0.25">
      <c r="A55" s="99">
        <v>53</v>
      </c>
      <c r="B55" s="5">
        <v>27.621097564697266</v>
      </c>
    </row>
    <row r="56" spans="1:2" x14ac:dyDescent="0.25">
      <c r="A56" s="99">
        <v>54</v>
      </c>
      <c r="B56" s="5">
        <v>26.801820755004883</v>
      </c>
    </row>
    <row r="57" spans="1:2" x14ac:dyDescent="0.25">
      <c r="A57" s="99">
        <v>55</v>
      </c>
      <c r="B57" s="5">
        <v>25.992147445678711</v>
      </c>
    </row>
    <row r="58" spans="1:2" x14ac:dyDescent="0.25">
      <c r="A58" s="99">
        <v>56</v>
      </c>
      <c r="B58" s="5">
        <v>25.191682815551758</v>
      </c>
    </row>
    <row r="59" spans="1:2" x14ac:dyDescent="0.25">
      <c r="A59" s="99">
        <v>57</v>
      </c>
      <c r="B59" s="5">
        <v>24.400074005126953</v>
      </c>
    </row>
    <row r="60" spans="1:2" x14ac:dyDescent="0.25">
      <c r="A60" s="99">
        <v>58</v>
      </c>
      <c r="B60" s="5">
        <v>23.618143081665039</v>
      </c>
    </row>
    <row r="61" spans="1:2" x14ac:dyDescent="0.25">
      <c r="A61" s="99">
        <v>59</v>
      </c>
      <c r="B61" s="5">
        <v>22.846824645996094</v>
      </c>
    </row>
    <row r="62" spans="1:2" x14ac:dyDescent="0.25">
      <c r="A62" s="99">
        <v>60</v>
      </c>
      <c r="B62" s="5">
        <v>22.086383819580078</v>
      </c>
    </row>
    <row r="63" spans="1:2" x14ac:dyDescent="0.25">
      <c r="A63" s="99">
        <v>61</v>
      </c>
      <c r="B63" s="5">
        <v>21.336786270141602</v>
      </c>
    </row>
    <row r="64" spans="1:2" x14ac:dyDescent="0.25">
      <c r="A64" s="99">
        <v>62</v>
      </c>
      <c r="B64" s="5">
        <v>20.59698486328125</v>
      </c>
    </row>
    <row r="65" spans="1:2" x14ac:dyDescent="0.25">
      <c r="A65" s="99">
        <v>63</v>
      </c>
      <c r="B65" s="5">
        <v>19.865266799926758</v>
      </c>
    </row>
    <row r="66" spans="1:2" x14ac:dyDescent="0.25">
      <c r="A66" s="99">
        <v>64</v>
      </c>
      <c r="B66" s="5">
        <v>19.139846801757813</v>
      </c>
    </row>
    <row r="67" spans="1:2" x14ac:dyDescent="0.25">
      <c r="A67" s="99">
        <v>65</v>
      </c>
      <c r="B67" s="5">
        <v>18.419820785522461</v>
      </c>
    </row>
    <row r="68" spans="1:2" x14ac:dyDescent="0.25">
      <c r="A68" s="99">
        <v>66</v>
      </c>
      <c r="B68" s="5">
        <v>17.705015182495117</v>
      </c>
    </row>
    <row r="69" spans="1:2" x14ac:dyDescent="0.25">
      <c r="A69" s="99">
        <v>67</v>
      </c>
      <c r="B69" s="5">
        <v>16.997674942016602</v>
      </c>
    </row>
    <row r="70" spans="1:2" x14ac:dyDescent="0.25">
      <c r="A70" s="99">
        <v>68</v>
      </c>
      <c r="B70" s="5">
        <v>16.297557830810547</v>
      </c>
    </row>
    <row r="71" spans="1:2" x14ac:dyDescent="0.25">
      <c r="A71" s="99">
        <v>69</v>
      </c>
      <c r="B71" s="5">
        <v>15.605530738830566</v>
      </c>
    </row>
    <row r="72" spans="1:2" x14ac:dyDescent="0.25">
      <c r="A72" s="99">
        <v>70</v>
      </c>
      <c r="B72" s="5">
        <v>14.92208194732666</v>
      </c>
    </row>
    <row r="73" spans="1:2" x14ac:dyDescent="0.25">
      <c r="A73" s="99">
        <v>71</v>
      </c>
      <c r="B73" s="5">
        <v>14.24528980255127</v>
      </c>
    </row>
    <row r="74" spans="1:2" x14ac:dyDescent="0.25">
      <c r="A74" s="99">
        <v>72</v>
      </c>
      <c r="B74" s="5">
        <v>13.576602935791016</v>
      </c>
    </row>
    <row r="75" spans="1:2" x14ac:dyDescent="0.25">
      <c r="A75" s="99">
        <v>73</v>
      </c>
      <c r="B75" s="5">
        <v>12.917024612426758</v>
      </c>
    </row>
    <row r="76" spans="1:2" x14ac:dyDescent="0.25">
      <c r="A76" s="99">
        <v>74</v>
      </c>
      <c r="B76" s="5">
        <v>12.26967716217041</v>
      </c>
    </row>
    <row r="77" spans="1:2" x14ac:dyDescent="0.25">
      <c r="A77" s="99">
        <v>75</v>
      </c>
      <c r="B77" s="5">
        <v>11.632299423217773</v>
      </c>
    </row>
    <row r="78" spans="1:2" x14ac:dyDescent="0.25">
      <c r="A78" s="99">
        <v>76</v>
      </c>
      <c r="B78" s="5">
        <v>11.020849227905273</v>
      </c>
    </row>
    <row r="79" spans="1:2" x14ac:dyDescent="0.25">
      <c r="A79" s="99">
        <v>77</v>
      </c>
      <c r="B79" s="5">
        <v>10.424323081970215</v>
      </c>
    </row>
    <row r="80" spans="1:2" x14ac:dyDescent="0.25">
      <c r="A80" s="99">
        <v>78</v>
      </c>
      <c r="B80" s="5">
        <v>9.8487920761108398</v>
      </c>
    </row>
    <row r="81" spans="1:2" x14ac:dyDescent="0.25">
      <c r="A81" s="99">
        <v>79</v>
      </c>
      <c r="B81" s="5">
        <v>9.2868337631225586</v>
      </c>
    </row>
    <row r="82" spans="1:2" x14ac:dyDescent="0.25">
      <c r="A82" s="99">
        <v>80</v>
      </c>
      <c r="B82" s="5">
        <v>8.744725227355957</v>
      </c>
    </row>
    <row r="83" spans="1:2" x14ac:dyDescent="0.25">
      <c r="A83" s="99">
        <v>81</v>
      </c>
      <c r="B83" s="5">
        <v>8.2164583206176758</v>
      </c>
    </row>
    <row r="84" spans="1:2" x14ac:dyDescent="0.25">
      <c r="A84" s="99">
        <v>82</v>
      </c>
      <c r="B84" s="5">
        <v>7.7044816017150879</v>
      </c>
    </row>
    <row r="85" spans="1:2" x14ac:dyDescent="0.25">
      <c r="A85" s="99">
        <v>83</v>
      </c>
      <c r="B85" s="5">
        <v>7.2086367607116699</v>
      </c>
    </row>
    <row r="86" spans="1:2" x14ac:dyDescent="0.25">
      <c r="A86" s="99">
        <v>84</v>
      </c>
      <c r="B86" s="5">
        <v>6.7308831214904785</v>
      </c>
    </row>
    <row r="87" spans="1:2" x14ac:dyDescent="0.25">
      <c r="A87" s="99">
        <v>85</v>
      </c>
      <c r="B87" s="5">
        <v>6.2771816253662109</v>
      </c>
    </row>
    <row r="88" spans="1:2" x14ac:dyDescent="0.25">
      <c r="A88" s="99">
        <v>86</v>
      </c>
      <c r="B88" s="5">
        <v>5.8425517082214355</v>
      </c>
    </row>
    <row r="89" spans="1:2" x14ac:dyDescent="0.25">
      <c r="A89" s="99">
        <v>87</v>
      </c>
      <c r="B89" s="5">
        <v>5.4334378242492676</v>
      </c>
    </row>
    <row r="90" spans="1:2" x14ac:dyDescent="0.25">
      <c r="A90" s="99">
        <v>88</v>
      </c>
      <c r="B90" s="5">
        <v>5.0495562553405762</v>
      </c>
    </row>
    <row r="91" spans="1:2" x14ac:dyDescent="0.25">
      <c r="A91" s="99">
        <v>89</v>
      </c>
      <c r="B91" s="5">
        <v>4.6904983520507813</v>
      </c>
    </row>
    <row r="92" spans="1:2" x14ac:dyDescent="0.25">
      <c r="A92" s="99">
        <v>90</v>
      </c>
      <c r="B92" s="5">
        <v>4.3557372093200684</v>
      </c>
    </row>
    <row r="93" spans="1:2" x14ac:dyDescent="0.25">
      <c r="A93" s="99">
        <v>91</v>
      </c>
      <c r="B93" s="5">
        <v>4.0446295738220215</v>
      </c>
    </row>
    <row r="94" spans="1:2" x14ac:dyDescent="0.25">
      <c r="A94" s="99">
        <v>92</v>
      </c>
      <c r="B94" s="5">
        <v>3.75642991065979</v>
      </c>
    </row>
    <row r="95" spans="1:2" x14ac:dyDescent="0.25">
      <c r="A95" s="99">
        <v>93</v>
      </c>
      <c r="B95" s="5">
        <v>3.4902989864349365</v>
      </c>
    </row>
    <row r="96" spans="1:2" x14ac:dyDescent="0.25">
      <c r="A96" s="99">
        <v>94</v>
      </c>
      <c r="B96" s="5">
        <v>3.245316743850708</v>
      </c>
    </row>
    <row r="97" spans="1:2" x14ac:dyDescent="0.25">
      <c r="A97" s="99">
        <v>95</v>
      </c>
      <c r="B97" s="5">
        <v>3.0204956531524658</v>
      </c>
    </row>
    <row r="98" spans="1:2" x14ac:dyDescent="0.25">
      <c r="A98" s="99">
        <v>96</v>
      </c>
      <c r="B98" s="5">
        <v>2.8147964477539063</v>
      </c>
    </row>
    <row r="99" spans="1:2" x14ac:dyDescent="0.25">
      <c r="A99" s="99">
        <v>97</v>
      </c>
      <c r="B99" s="5">
        <v>2.6271417140960693</v>
      </c>
    </row>
    <row r="100" spans="1:2" x14ac:dyDescent="0.25">
      <c r="A100" s="99">
        <v>98</v>
      </c>
      <c r="B100" s="5">
        <v>2.4564309120178223</v>
      </c>
    </row>
    <row r="101" spans="1:2" x14ac:dyDescent="0.25">
      <c r="A101" s="99">
        <v>99</v>
      </c>
      <c r="B101" s="5">
        <v>2.3015551567077637</v>
      </c>
    </row>
    <row r="102" spans="1:2" x14ac:dyDescent="0.25">
      <c r="A102" s="100">
        <v>100</v>
      </c>
      <c r="B102" s="6">
        <v>2.1614086627960205</v>
      </c>
    </row>
  </sheetData>
  <sheetProtection algorithmName="SHA-512" hashValue="dscf9AJNyQiv+fur61koy/m6XuyBhj8DKLSdCxsLIqx/HDRbgXKT765fzf+O3kFh6bPGh4xaU8OIpsytFgC2lQ==" saltValue="+9MfA14NXQqLcq9KEoT9oA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E9DA4-21CA-4C82-AD42-49A655BDDBAC}">
  <sheetPr codeName="Sheet3"/>
  <dimension ref="A1:Q36"/>
  <sheetViews>
    <sheetView topLeftCell="A7" workbookViewId="0">
      <selection activeCell="B18" sqref="B18"/>
    </sheetView>
  </sheetViews>
  <sheetFormatPr defaultColWidth="81.5703125" defaultRowHeight="15" x14ac:dyDescent="0.25"/>
  <cols>
    <col min="1" max="2" width="81.5703125" style="7"/>
  </cols>
  <sheetData>
    <row r="1" spans="1:17" ht="30" x14ac:dyDescent="0.25">
      <c r="A1" s="2" t="s">
        <v>37</v>
      </c>
    </row>
    <row r="2" spans="1:17" x14ac:dyDescent="0.25">
      <c r="A2" s="2" t="s">
        <v>38</v>
      </c>
    </row>
    <row r="3" spans="1:17" ht="30" x14ac:dyDescent="0.25">
      <c r="A3" s="2" t="s">
        <v>39</v>
      </c>
    </row>
    <row r="4" spans="1:17" x14ac:dyDescent="0.25">
      <c r="A4" s="2" t="s">
        <v>40</v>
      </c>
    </row>
    <row r="5" spans="1:17" ht="30" x14ac:dyDescent="0.25">
      <c r="A5" s="2" t="s">
        <v>54</v>
      </c>
    </row>
    <row r="6" spans="1:17" x14ac:dyDescent="0.25">
      <c r="A6" s="2" t="s">
        <v>41</v>
      </c>
    </row>
    <row r="7" spans="1:17" s="1" customFormat="1" x14ac:dyDescent="0.25">
      <c r="A7" s="2" t="s">
        <v>62</v>
      </c>
      <c r="B7" s="7"/>
    </row>
    <row r="8" spans="1:17" s="1" customFormat="1" x14ac:dyDescent="0.25">
      <c r="A8" s="2" t="s">
        <v>63</v>
      </c>
      <c r="B8" s="7"/>
    </row>
    <row r="9" spans="1:17" ht="30" x14ac:dyDescent="0.25">
      <c r="A9" s="2" t="s">
        <v>70</v>
      </c>
      <c r="B9"/>
    </row>
    <row r="10" spans="1:17" ht="30" x14ac:dyDescent="0.25">
      <c r="A10" s="2" t="s">
        <v>42</v>
      </c>
    </row>
    <row r="11" spans="1:17" x14ac:dyDescent="0.25">
      <c r="A11" s="2" t="s">
        <v>43</v>
      </c>
    </row>
    <row r="12" spans="1:17" x14ac:dyDescent="0.25">
      <c r="A12" s="2" t="s">
        <v>44</v>
      </c>
    </row>
    <row r="13" spans="1:17" ht="30" x14ac:dyDescent="0.25">
      <c r="A13" s="2" t="s">
        <v>51</v>
      </c>
      <c r="B13"/>
    </row>
    <row r="14" spans="1:17" s="1" customFormat="1" x14ac:dyDescent="0.25">
      <c r="A14" s="2" t="s">
        <v>49</v>
      </c>
      <c r="B14" s="7"/>
      <c r="I14"/>
      <c r="J14"/>
      <c r="K14"/>
      <c r="L14"/>
      <c r="M14"/>
      <c r="N14"/>
      <c r="O14"/>
      <c r="P14"/>
      <c r="Q14"/>
    </row>
    <row r="15" spans="1:17" ht="30" x14ac:dyDescent="0.25">
      <c r="A15" s="2" t="s">
        <v>36</v>
      </c>
    </row>
    <row r="16" spans="1:17" x14ac:dyDescent="0.25">
      <c r="A16" s="2" t="s">
        <v>53</v>
      </c>
      <c r="B16"/>
    </row>
    <row r="17" spans="1:15" ht="30" x14ac:dyDescent="0.25">
      <c r="A17" s="2" t="s">
        <v>72</v>
      </c>
    </row>
    <row r="18" spans="1:15" ht="30" x14ac:dyDescent="0.25">
      <c r="A18" s="2" t="s">
        <v>73</v>
      </c>
    </row>
    <row r="19" spans="1:15" ht="30" x14ac:dyDescent="0.25">
      <c r="A19" s="2" t="s">
        <v>74</v>
      </c>
    </row>
    <row r="20" spans="1:15" s="1" customFormat="1" ht="45" x14ac:dyDescent="0.25">
      <c r="A20" s="2" t="s">
        <v>59</v>
      </c>
      <c r="B20" s="7"/>
    </row>
    <row r="21" spans="1:15" x14ac:dyDescent="0.25">
      <c r="A21" s="2" t="s">
        <v>27</v>
      </c>
    </row>
    <row r="22" spans="1:15" s="1" customFormat="1" ht="30" x14ac:dyDescent="0.25">
      <c r="A22" s="2" t="s">
        <v>68</v>
      </c>
      <c r="B22" s="7"/>
    </row>
    <row r="23" spans="1:15" ht="30" x14ac:dyDescent="0.25">
      <c r="A23" s="2" t="s">
        <v>28</v>
      </c>
    </row>
    <row r="24" spans="1:15" ht="30" x14ac:dyDescent="0.25">
      <c r="A24" s="2" t="s">
        <v>26</v>
      </c>
    </row>
    <row r="25" spans="1:15" ht="30" x14ac:dyDescent="0.25">
      <c r="A25" s="2" t="s">
        <v>66</v>
      </c>
    </row>
    <row r="26" spans="1:15" ht="30" x14ac:dyDescent="0.25">
      <c r="A26" s="2" t="s">
        <v>47</v>
      </c>
    </row>
    <row r="27" spans="1:15" ht="30" x14ac:dyDescent="0.25">
      <c r="A27" s="2" t="s">
        <v>48</v>
      </c>
    </row>
    <row r="28" spans="1:15" ht="30" x14ac:dyDescent="0.25">
      <c r="A28" s="2" t="s">
        <v>24</v>
      </c>
    </row>
    <row r="29" spans="1:15" ht="45" x14ac:dyDescent="0.25">
      <c r="A29" s="2" t="s">
        <v>35</v>
      </c>
      <c r="G29" s="53"/>
      <c r="H29" s="53"/>
      <c r="I29" s="53"/>
      <c r="J29" s="53"/>
      <c r="K29" s="53"/>
      <c r="L29" s="53"/>
      <c r="M29" s="53"/>
    </row>
    <row r="30" spans="1:15" ht="30" x14ac:dyDescent="0.25">
      <c r="A30" s="2" t="s">
        <v>34</v>
      </c>
    </row>
    <row r="31" spans="1:15" ht="30" x14ac:dyDescent="0.25">
      <c r="A31" s="2" t="s">
        <v>33</v>
      </c>
    </row>
    <row r="32" spans="1:15" ht="30" x14ac:dyDescent="0.25">
      <c r="A32" s="2" t="s">
        <v>32</v>
      </c>
      <c r="O32" s="53"/>
    </row>
    <row r="33" spans="1:1" ht="30" x14ac:dyDescent="0.25">
      <c r="A33" s="2" t="s">
        <v>31</v>
      </c>
    </row>
    <row r="34" spans="1:1" ht="30" x14ac:dyDescent="0.25">
      <c r="A34" s="2" t="s">
        <v>30</v>
      </c>
    </row>
    <row r="35" spans="1:1" ht="30" x14ac:dyDescent="0.25">
      <c r="A35" s="2" t="s">
        <v>29</v>
      </c>
    </row>
    <row r="36" spans="1:1" ht="45" x14ac:dyDescent="0.25">
      <c r="A36" s="2" t="s">
        <v>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LE Table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Dingman, Katherine (WCB)</dc:creator>
  <cp:lastModifiedBy>Poole, Sheila (WCB)</cp:lastModifiedBy>
  <cp:lastPrinted>2021-04-28T18:43:58Z</cp:lastPrinted>
  <dcterms:created xsi:type="dcterms:W3CDTF">2021-03-19T16:19:42Z</dcterms:created>
  <dcterms:modified xsi:type="dcterms:W3CDTF">2024-02-23T17:46:20Z</dcterms:modified>
</cp:coreProperties>
</file>