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P:\PACR\Various_Bureau_Directories\Rebasing Inpatient_Beginning 7.1.2018 Rates\Rates_1.1.2023_Ref020\PUB_Files_and_Billing_Manuals\Billing_Manuals\"/>
    </mc:Choice>
  </mc:AlternateContent>
  <xr:revisionPtr revIDLastSave="0" documentId="13_ncr:1_{4A435A91-886E-4D72-BC1E-31372C788DD2}" xr6:coauthVersionLast="47" xr6:coauthVersionMax="47" xr10:uidLastSave="{00000000-0000-0000-0000-000000000000}"/>
  <bookViews>
    <workbookView xWindow="28680" yWindow="-120" windowWidth="29040" windowHeight="15840" tabRatio="649" xr2:uid="{00000000-000D-0000-FFFF-FFFF00000000}"/>
  </bookViews>
  <sheets>
    <sheet name="Inlier" sheetId="1" r:id="rId1"/>
    <sheet name="Transfer" sheetId="10" r:id="rId2"/>
    <sheet name="High Cost" sheetId="11" r:id="rId3"/>
    <sheet name="Exempt Unit_Excl Psych&amp;Detox" sheetId="12" r:id="rId4"/>
    <sheet name="Psych(excl Dual Diag)" sheetId="14" r:id="rId5"/>
    <sheet name="Detox" sheetId="16" r:id="rId6"/>
  </sheets>
  <definedNames>
    <definedName name="_Order1" hidden="1">255</definedName>
    <definedName name="_Order2" hidden="1">255</definedName>
    <definedName name="eulist" localSheetId="5">#REF!</definedName>
    <definedName name="eulist">#REF!</definedName>
    <definedName name="hlist" localSheetId="5">#REF!</definedName>
    <definedName name="hlist">#REF!</definedName>
    <definedName name="_xlnm.Print_Area" localSheetId="3">'Exempt Unit_Excl Psych&amp;Detox'!$A$1:$C$25</definedName>
    <definedName name="_xlnm.Print_Area" localSheetId="2">'High Cost'!$A$1:$C$37</definedName>
    <definedName name="_xlnm.Print_Area" localSheetId="0">Inlier!$A$1:$C$27</definedName>
    <definedName name="_xlnm.Print_Area" localSheetId="4">'Psych(excl Dual Diag)'!$A$1:$D$57</definedName>
    <definedName name="_xlnm.Print_Area" localSheetId="1">Transfer!$A$1:$C$39</definedName>
    <definedName name="transferlist" localSheetId="5">#REF!</definedName>
    <definedName name="transferlist">#REF!</definedName>
    <definedName name="updown" localSheetId="5">#REF!</definedName>
    <definedName name="updown">#REF!</definedName>
    <definedName name="ynlist" localSheetId="5">#REF!</definedName>
    <definedName name="yn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14" l="1"/>
  <c r="D54" i="14"/>
  <c r="D36" i="14"/>
  <c r="D38" i="14"/>
  <c r="C36" i="14"/>
  <c r="C19" i="12"/>
  <c r="C11" i="1"/>
  <c r="C19" i="1"/>
  <c r="C28" i="10"/>
  <c r="C28" i="11"/>
  <c r="C25" i="12"/>
  <c r="C23" i="12"/>
  <c r="C35" i="11"/>
  <c r="C33" i="11"/>
  <c r="C37" i="10"/>
  <c r="C35" i="10"/>
  <c r="D43" i="14"/>
  <c r="D46" i="14"/>
  <c r="D45" i="14"/>
  <c r="D48" i="14"/>
  <c r="D51" i="14"/>
  <c r="D52" i="14"/>
  <c r="D50" i="14"/>
  <c r="D47" i="14"/>
  <c r="D49" i="14"/>
  <c r="D44" i="14"/>
  <c r="D53" i="14"/>
  <c r="D56" i="14"/>
</calcChain>
</file>

<file path=xl/sharedStrings.xml><?xml version="1.0" encoding="utf-8"?>
<sst xmlns="http://schemas.openxmlformats.org/spreadsheetml/2006/main" count="459" uniqueCount="310">
  <si>
    <t>(1)</t>
  </si>
  <si>
    <t>(2)</t>
  </si>
  <si>
    <t>(3)</t>
  </si>
  <si>
    <t>(4)</t>
  </si>
  <si>
    <t>(5)</t>
  </si>
  <si>
    <t>(6)</t>
  </si>
  <si>
    <t>(7)</t>
  </si>
  <si>
    <t>(8)</t>
  </si>
  <si>
    <t>(9)</t>
  </si>
  <si>
    <t>(10)</t>
  </si>
  <si>
    <t>(11)</t>
  </si>
  <si>
    <t>(12a)</t>
  </si>
  <si>
    <t>(12b)</t>
  </si>
  <si>
    <t>(13a)</t>
  </si>
  <si>
    <t>(13b)</t>
  </si>
  <si>
    <t>Line 11</t>
  </si>
  <si>
    <t>Line 11 + Line 12b</t>
  </si>
  <si>
    <t>INLIER PAYMENT:</t>
  </si>
  <si>
    <t>Per Case Service Intensity Weight for DRG Classification</t>
  </si>
  <si>
    <t>Alternate Level of Care Operating Per Diem</t>
  </si>
  <si>
    <t>Medical Record</t>
  </si>
  <si>
    <t>Number of ALC Days</t>
  </si>
  <si>
    <t>Total ALC Payment Prior to Public Goods Pool Surcharge</t>
  </si>
  <si>
    <t>(4a)</t>
  </si>
  <si>
    <t>(4b)</t>
  </si>
  <si>
    <t>(5a)</t>
  </si>
  <si>
    <t>(5b)</t>
  </si>
  <si>
    <t>Line 3</t>
  </si>
  <si>
    <t>Line 3 + Line 4b</t>
  </si>
  <si>
    <t>a.  Total Number of Days in Stay (inc. ALC)</t>
  </si>
  <si>
    <t>ALTERNATE LEVEL OF CARE PAYMENT:</t>
  </si>
  <si>
    <t>Average Inlier Cost Per Day</t>
  </si>
  <si>
    <t>(12)</t>
  </si>
  <si>
    <t>(13)</t>
  </si>
  <si>
    <t>TRANSFER  PAYMENT:</t>
  </si>
  <si>
    <t>Number of Transfer Days</t>
  </si>
  <si>
    <t>Line 1a - 1b</t>
  </si>
  <si>
    <t xml:space="preserve">Transfer Adjustment Factor            </t>
  </si>
  <si>
    <t xml:space="preserve">b.  If Transfer Days are = to or &gt; 1 and the Group Average LOS is &gt; 1 , then 120% </t>
  </si>
  <si>
    <t xml:space="preserve">a.  If Transfer Days are = to 1 and the Group                            Average LOS = 1, then 100%  </t>
  </si>
  <si>
    <t>Transfer DRG Cost Per Day</t>
  </si>
  <si>
    <t>HIGH COST OUTLIER  PAYMENT:</t>
  </si>
  <si>
    <t>Revenue Code 0001</t>
  </si>
  <si>
    <t>Total Inpatient Gross Charges Per Patient                       UB-92, HCFA 1450</t>
  </si>
  <si>
    <t>Adjustment to Total Inpatient Gross Charges</t>
  </si>
  <si>
    <t>a.  Telephone and Telegraph</t>
  </si>
  <si>
    <t>Revenue Code 0964</t>
  </si>
  <si>
    <t>b.  Television and Radio</t>
  </si>
  <si>
    <t>Revenue Code 0963</t>
  </si>
  <si>
    <t xml:space="preserve">Non-Covered </t>
  </si>
  <si>
    <t>d.  Other</t>
  </si>
  <si>
    <t>e.  Gross Charges for all ALC Days</t>
  </si>
  <si>
    <t>Charge Analysis</t>
  </si>
  <si>
    <t>Non-Covered Revenue                                   Codes 010X - 021X</t>
  </si>
  <si>
    <t>Net Inpatient Gross Charges</t>
  </si>
  <si>
    <t>High Cost Charge Converter</t>
  </si>
  <si>
    <t>Net Inpatient Gross Charges Converted to Costs</t>
  </si>
  <si>
    <t>Data Source</t>
  </si>
  <si>
    <t>c.  Private Room Differential</t>
  </si>
  <si>
    <t>f.  Total Adjustments</t>
  </si>
  <si>
    <t>Line 1 - Line 2f</t>
  </si>
  <si>
    <t xml:space="preserve">Sum of Lines 2a thru 2e </t>
  </si>
  <si>
    <t>Exempt Unit/Hospital Stay Days</t>
  </si>
  <si>
    <t>Total Exempt Unit/Hospital Acute Care Payment  Before Public Goods Pool Surcharge</t>
  </si>
  <si>
    <t>EXEMPT UNIT/HOSPITAL ACUTE CARE PAYMENT:</t>
  </si>
  <si>
    <t>EXEMPT UNIT/HOSPITAL ALTERNATE LEVEL OF CARE PAYMENT:</t>
  </si>
  <si>
    <t>(7a)</t>
  </si>
  <si>
    <t>(7b)</t>
  </si>
  <si>
    <t>Pay Directly To Pool</t>
  </si>
  <si>
    <t>Pay To Hospital</t>
  </si>
  <si>
    <t>Line 3 x Line 4</t>
  </si>
  <si>
    <t>Payment to Hospital - Surcharge paid Directly to pool</t>
  </si>
  <si>
    <t>Number of Alternate Level of Care (ALC) Days</t>
  </si>
  <si>
    <t>Line 1 x Line 2</t>
  </si>
  <si>
    <t>Line 3 x Surcharge %</t>
  </si>
  <si>
    <t>Calculation Elements</t>
  </si>
  <si>
    <t>Data Source and Formulas</t>
  </si>
  <si>
    <t>Line 11 x Surcharge %</t>
  </si>
  <si>
    <t xml:space="preserve">b.  Alternate Level of Care (ALC) Days </t>
  </si>
  <si>
    <t>c.  Number of Transfer Days excluding ALC</t>
  </si>
  <si>
    <t>b.  Alternate Level of Care (ALC) Days</t>
  </si>
  <si>
    <t>Line 6a x Line 6b</t>
  </si>
  <si>
    <t>c.  Total Acute Care Days excluding ALC</t>
  </si>
  <si>
    <t>Payment to Hospital - Surcharge paid to Hospital (hospital pays pool)</t>
  </si>
  <si>
    <t>DRG Classification</t>
  </si>
  <si>
    <t>Assigned by Grouper</t>
  </si>
  <si>
    <t>CALCULATION OF INLIER PAYMENT:</t>
  </si>
  <si>
    <t>CALCULATION OF TRANSFER PAYMENT:</t>
  </si>
  <si>
    <t>Line</t>
  </si>
  <si>
    <t>Footnotes:</t>
  </si>
  <si>
    <t>Surcharge April 1, 2009========&gt;</t>
  </si>
  <si>
    <t>Discharge Case Payment Rate</t>
  </si>
  <si>
    <t xml:space="preserve">SIW APR-DRG Table (DOH*) </t>
  </si>
  <si>
    <t>*</t>
  </si>
  <si>
    <t>The SIW APR-DRG Table is available on the DOH public website at:</t>
  </si>
  <si>
    <t>Capital and Non-Comparable Add-Ons Cost Per Discharge</t>
  </si>
  <si>
    <t>Direct Medical Education (DME) Add-On</t>
  </si>
  <si>
    <t xml:space="preserve">Line 6 x Surcharge % </t>
  </si>
  <si>
    <t>(8a)</t>
  </si>
  <si>
    <t>(8b)</t>
  </si>
  <si>
    <t>Line 6</t>
  </si>
  <si>
    <t>Line 6 + Line 7b</t>
  </si>
  <si>
    <t>Inlier DRG Payment prior to Public Goods Pool Surcharge</t>
  </si>
  <si>
    <t>Acute Per Diem Rate</t>
  </si>
  <si>
    <t>PUB_IP_WCNF_Acute_Col 7</t>
  </si>
  <si>
    <t>PUB_IP_WCNF_Acute_Col 8</t>
  </si>
  <si>
    <t>Line 2a - Line 2b</t>
  </si>
  <si>
    <t>Line 1 x Line 2c</t>
  </si>
  <si>
    <t>Line 2b</t>
  </si>
  <si>
    <t>Total Transfer Payment cannot exceed amount that would have been paid if the patient had been discharged (Inlier Payment)</t>
  </si>
  <si>
    <t>Case Mix Adjusted Discharge Payment</t>
  </si>
  <si>
    <t>PUB_IP_WCNF_Acute_Col 9</t>
  </si>
  <si>
    <t>Note 1:</t>
  </si>
  <si>
    <t>Total Transfer Payment cannot exceed amount that would have been paid if the patient had been discharged (Inlier Payment).</t>
  </si>
  <si>
    <t>(a)</t>
  </si>
  <si>
    <t>Inlier DRG Before ALC</t>
  </si>
  <si>
    <t>Inlier Tab, Line 6</t>
  </si>
  <si>
    <t>Discharge DRG Test (See Note 1 below):</t>
  </si>
  <si>
    <t>Threshold Calculation:</t>
  </si>
  <si>
    <t>a.  APR-DRG Cost Outlier Threshold</t>
  </si>
  <si>
    <t xml:space="preserve">Outlier Threshold Table (DOH*) </t>
  </si>
  <si>
    <t>b.  Institution-Specific Adjustment Factor (ISAF/WEF)</t>
  </si>
  <si>
    <t>c.  Adjusted Cost Outlier Threshold</t>
  </si>
  <si>
    <t>High Cost Payment Test:</t>
  </si>
  <si>
    <t>a. Do costs exceed the threshold?</t>
  </si>
  <si>
    <t>Is Line 5 &gt; 6c?</t>
  </si>
  <si>
    <t>b. Does the case involve a Transfer?</t>
  </si>
  <si>
    <t>PUB_IP_WCNF_Acute_Col 4</t>
  </si>
  <si>
    <t>Determination per Your Hospital Data</t>
  </si>
  <si>
    <t>Line 3 + Line 4 + Line 5</t>
  </si>
  <si>
    <t xml:space="preserve">CONTINUE WITH CALCULATION IF LINE 7a= "Yes" AND THE CASE IS NOT A TRANSFER.  </t>
  </si>
  <si>
    <t>High Cost Outlier Payment before Inlier and ALC (100% of costs above adjusted threshold)</t>
  </si>
  <si>
    <t>Line 5 - Line 6c</t>
  </si>
  <si>
    <t>Total Payment to Provider at 100%</t>
  </si>
  <si>
    <t>Line 9 x Line 10</t>
  </si>
  <si>
    <t>Total Inlier at 100%</t>
  </si>
  <si>
    <t>Inlier tab, Line 6</t>
  </si>
  <si>
    <t>Total Transfer Payment Prior to Public Goods Pool Surcharge (and ALC)</t>
  </si>
  <si>
    <t>Group Average Arithmetic Inlier Length of Stay for DRG</t>
  </si>
  <si>
    <t>(14)</t>
  </si>
  <si>
    <t>Line 5 / Line 6</t>
  </si>
  <si>
    <t>Case Payment Capital Per Diem</t>
  </si>
  <si>
    <t>Total Transfer Cost Per Diem</t>
  </si>
  <si>
    <t>Line 7 x  Line 8a or 8b</t>
  </si>
  <si>
    <t>Line 9 + Line 10</t>
  </si>
  <si>
    <t>Transfer DRG Payment excluding DME</t>
  </si>
  <si>
    <t>Direct Medical Education (DME) Add-on</t>
  </si>
  <si>
    <t>Line 11 x Line 1c</t>
  </si>
  <si>
    <t>Transfer Payment Amount before ALC</t>
  </si>
  <si>
    <t>Line 12 + Line 13</t>
  </si>
  <si>
    <t>(15)</t>
  </si>
  <si>
    <t>(16)</t>
  </si>
  <si>
    <t>(17a)</t>
  </si>
  <si>
    <t>(17b)</t>
  </si>
  <si>
    <t>(18a)</t>
  </si>
  <si>
    <t>(18b)</t>
  </si>
  <si>
    <t>Lesser of Line 14 or Line 15a</t>
  </si>
  <si>
    <t>Line 16 x Surcharge %</t>
  </si>
  <si>
    <t>Line 16</t>
  </si>
  <si>
    <t>Line 16 + Line 17b</t>
  </si>
  <si>
    <t>(19)</t>
  </si>
  <si>
    <t>Inlier Tab, Line 13a or 13b</t>
  </si>
  <si>
    <t>Total ALC Payment</t>
  </si>
  <si>
    <t>(20)</t>
  </si>
  <si>
    <t>Total Transfer Payment with ALC Payment at 100%</t>
  </si>
  <si>
    <t>Line 18a (or 18b) + Line 19</t>
  </si>
  <si>
    <t>(9a)</t>
  </si>
  <si>
    <t>(9b)</t>
  </si>
  <si>
    <t>(10a)</t>
  </si>
  <si>
    <t>(10b)</t>
  </si>
  <si>
    <t>Line 6 x Line 7</t>
  </si>
  <si>
    <t>Line 8 x Surcharge %</t>
  </si>
  <si>
    <t>Line 8 + Line 9b</t>
  </si>
  <si>
    <t>Line 8</t>
  </si>
  <si>
    <t>Alternate Level of Care Per Diem</t>
  </si>
  <si>
    <t>=Line 8 + Line 9</t>
  </si>
  <si>
    <t>(11a)</t>
  </si>
  <si>
    <t>(11b)</t>
  </si>
  <si>
    <t>Line 10 x Surcharge %</t>
  </si>
  <si>
    <t>Line 10 + Line 11b</t>
  </si>
  <si>
    <t>9.63%&amp;28.27%</t>
  </si>
  <si>
    <t>PUB_IP_WCNF_Acute_Col 1</t>
  </si>
  <si>
    <t>PUB_IP_WCNF_Acute_Col 6</t>
  </si>
  <si>
    <t>PUB_IP_WCNF_Acute_Col 3</t>
  </si>
  <si>
    <t>Line 1a - Line 1b</t>
  </si>
  <si>
    <t>Per Case Service Intensity Weight for Psych DRG Classification</t>
  </si>
  <si>
    <t>Age Adjustment Factor</t>
  </si>
  <si>
    <t>Comorbidity Factor(s)</t>
  </si>
  <si>
    <t>Days 1-4=1.20                                Days 5-11=1.00                                 Days 12-22=0.96                                Days 23 &amp; over=0.92</t>
  </si>
  <si>
    <t>Non-Operating Billing Component (capital, etc)</t>
  </si>
  <si>
    <t>Electro Convulsive Therapy (ECT) Component</t>
  </si>
  <si>
    <t>ALTERNATE LEVEL OF CARE (ALC) PAYMENT:</t>
  </si>
  <si>
    <t xml:space="preserve"> </t>
  </si>
  <si>
    <t>CALCULATION OF ALC PAYMENT:</t>
  </si>
  <si>
    <t>Alternate Level of Care Billing Rate</t>
  </si>
  <si>
    <t>(b)</t>
  </si>
  <si>
    <t>Line 1b</t>
  </si>
  <si>
    <t>(c)</t>
  </si>
  <si>
    <t>Line 11a x Line 11b</t>
  </si>
  <si>
    <t>TOTAL PAYMENT AMOUNT:</t>
  </si>
  <si>
    <t>Total Exempt Unit/Hospital w/ALC Payment at 100%</t>
  </si>
  <si>
    <t>Line 10 + Line 11c</t>
  </si>
  <si>
    <t>Mental Retardation Factor (if applicable)</t>
  </si>
  <si>
    <t>LOS Scale Factor (indicates which scaling factor is applicable for each day of the stay.  Note: day 1 for all readmissions within 30 days is considered day 4 for scaling purposes)</t>
  </si>
  <si>
    <t xml:space="preserve">See Applicable WCNF Rate Publication  Psych Operating Billing Rate (Col 3)           </t>
  </si>
  <si>
    <t>See Applicable WCNF Rate Publication for Psych Non-Operating Billing Rate (Col 4)            x number of days</t>
  </si>
  <si>
    <t>Total Payment at 100% (see payment example below)</t>
  </si>
  <si>
    <t xml:space="preserve">See Applicable WCNF Rate Publication for Psych ALC Per Diem (Col 6)           </t>
  </si>
  <si>
    <t>Payment Example:</t>
  </si>
  <si>
    <t>Principal Diagnosis</t>
  </si>
  <si>
    <t>APR-DRG 750-1:  Schizophrenia SOI-1</t>
  </si>
  <si>
    <t>Patient Age</t>
  </si>
  <si>
    <t>16 years old</t>
  </si>
  <si>
    <t>Presence of Mental Retardation (limited to one factor of 1.0599)</t>
  </si>
  <si>
    <t>3182, 29901, 75981</t>
  </si>
  <si>
    <t>Comorbidities (use highest factor)</t>
  </si>
  <si>
    <t>Acute Coronary Syndrome</t>
  </si>
  <si>
    <t>Total Per Diem Adjustment Factor</t>
  </si>
  <si>
    <t>Facility operating per diem (adjusted by WEF)</t>
  </si>
  <si>
    <t>Hospital ABC</t>
  </si>
  <si>
    <t>Total Adjusted Operating Per Diem</t>
  </si>
  <si>
    <t>$500 * 1.5286</t>
  </si>
  <si>
    <t>Non-Operating Per Diem:  Capital + DME + Transition (if applicable)</t>
  </si>
  <si>
    <t>ECT Payment with 2 Treatments during the stay (WEF Adjusted)</t>
  </si>
  <si>
    <t>$244 * 2 treatments</t>
  </si>
  <si>
    <t>Apply variable per diem adjustment for 10 days</t>
  </si>
  <si>
    <t>Per Diem amount</t>
  </si>
  <si>
    <t>Day 1 (adjustment factor = 1.20)</t>
  </si>
  <si>
    <t>$764.28 * 1.20</t>
  </si>
  <si>
    <t>Day 2 (adjustment factor = 1.20)</t>
  </si>
  <si>
    <t>Day 3 (adjustment factor = 1.20)</t>
  </si>
  <si>
    <t>Day 4 (adjustment factor = 1.20)</t>
  </si>
  <si>
    <t>Day 5 (adjustment factor = 1.00)</t>
  </si>
  <si>
    <t>$764.28 * 1.00</t>
  </si>
  <si>
    <t>Day 6 (adjustment factor = 1.00)</t>
  </si>
  <si>
    <t>Day 7 (adjustment factor = 1.00)</t>
  </si>
  <si>
    <t>Day 8 (adjustment factor = 1.00)</t>
  </si>
  <si>
    <t>Day 9 (adjustment factor = 1.00)</t>
  </si>
  <si>
    <t>Day 10 (adjustment factor = 1.00)</t>
  </si>
  <si>
    <t>Total Operating Per Diem Payment</t>
  </si>
  <si>
    <t>Total Non-Operating Per Diem</t>
  </si>
  <si>
    <t>$50 * 10 days</t>
  </si>
  <si>
    <t>ECT Payment - 2 treatments (WEF Adjusted)</t>
  </si>
  <si>
    <t>Final Total Payment</t>
  </si>
  <si>
    <t>Note: Day 1 for all readmissions within 30 days is considered Day 4 for scaling purposes</t>
  </si>
  <si>
    <t xml:space="preserve">See Applicable WCNF Rate Publication for Psych ECT Payment (Col 5)  x number of treatments          </t>
  </si>
  <si>
    <t>Acute Per Diem Rate or Alternate Payment Per Diem  (adjusted by WEF)</t>
  </si>
  <si>
    <t>*SIW APR-DRG Table (DOH) - Psych</t>
  </si>
  <si>
    <r>
      <t xml:space="preserve">Public Goods Surcharge - </t>
    </r>
    <r>
      <rPr>
        <b/>
        <sz val="10"/>
        <color indexed="10"/>
        <rFont val="Arial"/>
        <family val="2"/>
      </rPr>
      <t xml:space="preserve">Pay directly to Pool </t>
    </r>
    <r>
      <rPr>
        <b/>
        <sz val="10"/>
        <rFont val="Arial"/>
        <family val="2"/>
      </rPr>
      <t>(see footnote for table of values)</t>
    </r>
  </si>
  <si>
    <r>
      <t xml:space="preserve">Public Goods Surcharge - </t>
    </r>
    <r>
      <rPr>
        <b/>
        <sz val="10"/>
        <color indexed="10"/>
        <rFont val="Arial"/>
        <family val="2"/>
      </rPr>
      <t>Pay to Hospital</t>
    </r>
    <r>
      <rPr>
        <b/>
        <sz val="10"/>
        <rFont val="Arial"/>
        <family val="2"/>
      </rPr>
      <t xml:space="preserve"> (see footnote for table of values)</t>
    </r>
  </si>
  <si>
    <r>
      <t xml:space="preserve">Public Goods Surcharge - </t>
    </r>
    <r>
      <rPr>
        <b/>
        <sz val="10"/>
        <color indexed="10"/>
        <rFont val="Arial"/>
        <family val="2"/>
      </rPr>
      <t xml:space="preserve">Pay directly to Pool </t>
    </r>
    <r>
      <rPr>
        <b/>
        <sz val="10"/>
        <rFont val="Arial"/>
        <family val="2"/>
      </rPr>
      <t>(see footnotes for table of values)</t>
    </r>
  </si>
  <si>
    <r>
      <t xml:space="preserve">Public Goods Surcharge - </t>
    </r>
    <r>
      <rPr>
        <b/>
        <sz val="10"/>
        <color indexed="10"/>
        <rFont val="Arial"/>
        <family val="2"/>
      </rPr>
      <t>Pay to Hospital</t>
    </r>
    <r>
      <rPr>
        <b/>
        <sz val="10"/>
        <rFont val="Arial"/>
        <family val="2"/>
      </rPr>
      <t xml:space="preserve"> (see footnotes for table of values)</t>
    </r>
  </si>
  <si>
    <t>High Cost Outlier payment is in addition to the Inlier payment calculated on the Inlier worksheet tab.</t>
  </si>
  <si>
    <r>
      <t>*Comorbidity Weight Factors (DOH)                                                       (</t>
    </r>
    <r>
      <rPr>
        <b/>
        <sz val="9"/>
        <rFont val="Arial"/>
        <family val="2"/>
      </rPr>
      <t>If more than 1 exists, use highest weight factor)</t>
    </r>
  </si>
  <si>
    <r>
      <t xml:space="preserve">Repeat for </t>
    </r>
    <r>
      <rPr>
        <b/>
        <u/>
        <sz val="10"/>
        <rFont val="Arial"/>
        <family val="2"/>
      </rPr>
      <t>each</t>
    </r>
    <r>
      <rPr>
        <b/>
        <sz val="10"/>
        <rFont val="Arial"/>
        <family val="2"/>
      </rPr>
      <t xml:space="preserve"> day of the stay: Line 2 x Line 3 x Line 4 x Line 5 x Line 6 x applicable Line 7 factor. Then, add the totals from Lines 8 and 9</t>
    </r>
  </si>
  <si>
    <t>Billing Instructions For</t>
  </si>
  <si>
    <t xml:space="preserve">Part 816 OASAS Certified Chemical Dependency Detox  </t>
  </si>
  <si>
    <t>Reimbursement for inpatient chemical dependency detox services provided by Office of Alcoholism and Substance Abuse Services (OASAS) certified general hospitals transitioned to a per diem rate methodology effective 12/1/2008.  New billing rate codes were established to accurately calculate per diem payments for 2 clinically distinct levels of care: a higher intensity Medically Managed Detox (MMD) level of care, and a lower intensity Medically Supervised Inpatient Withdrawal (MSIW) level of care.  The detox rate code payment logic includes recognition of observation days (OBS) to be paid at the higher MMD payment rate, and length of stay (LOS) reductions in payment for stays exceeding 5 days, applicable to both levels of care, as required by statute.  Following are the billing instructions effective for services provided 1/1/2010 forward.</t>
  </si>
  <si>
    <t>DETOX PER DIEM RATE CODE REVISIONS EFFECTIVE 1/1/2010:</t>
  </si>
  <si>
    <r>
      <t xml:space="preserve">Effective 1/1/2010, the </t>
    </r>
    <r>
      <rPr>
        <sz val="11"/>
        <color indexed="8"/>
        <rFont val="Arial"/>
        <family val="2"/>
      </rPr>
      <t xml:space="preserve">operating cost component of the MSIW rate of payment was reduced to 75% of the prevailing operating cost component of the MMD rate of payment.  However, capital costs in the MSIW rate continue to be included at 100% of the allowable detox capital cost per day.  </t>
    </r>
    <r>
      <rPr>
        <sz val="11"/>
        <rFont val="Arial"/>
        <family val="2"/>
      </rPr>
      <t>This MSIW operating cost specific reduction in payment, coupled with the requirement that OBS bed days (up to 48 hours) be reimbursed at the higher MMD payment rate, required changes to the initially established detox rate code construct to implement.  To assure accurate payment for MSIW stays when OBS days are included in the stay, the following revised and expanded detox per diem rate codes, and related payment logic, became effective for claims with dates of admission 1/1/2010 forward:</t>
    </r>
  </si>
  <si>
    <r>
      <t xml:space="preserve">1.     </t>
    </r>
    <r>
      <rPr>
        <b/>
        <sz val="11"/>
        <rFont val="Arial"/>
        <family val="2"/>
      </rPr>
      <t>Rate Code 4800:</t>
    </r>
    <r>
      <rPr>
        <sz val="11"/>
        <rFont val="Arial"/>
        <family val="2"/>
      </rPr>
      <t xml:space="preserve">  MMD (operating cost) with or without OBS Days</t>
    </r>
  </si>
  <si>
    <r>
      <t xml:space="preserve">2.     </t>
    </r>
    <r>
      <rPr>
        <b/>
        <sz val="11"/>
        <rFont val="Arial"/>
        <family val="2"/>
      </rPr>
      <t>Rate Code 4801:</t>
    </r>
    <r>
      <rPr>
        <sz val="11"/>
        <rFont val="Arial"/>
        <family val="2"/>
      </rPr>
      <t xml:space="preserve">  MSIW (operating cost) without OBS Days</t>
    </r>
  </si>
  <si>
    <r>
      <t xml:space="preserve">3.     </t>
    </r>
    <r>
      <rPr>
        <b/>
        <sz val="11"/>
        <rFont val="Arial"/>
        <family val="2"/>
      </rPr>
      <t>Rate Code</t>
    </r>
    <r>
      <rPr>
        <sz val="11"/>
        <rFont val="Arial"/>
        <family val="2"/>
      </rPr>
      <t xml:space="preserve"> </t>
    </r>
    <r>
      <rPr>
        <b/>
        <sz val="11"/>
        <rFont val="Arial"/>
        <family val="2"/>
      </rPr>
      <t>4802:</t>
    </r>
    <r>
      <rPr>
        <sz val="11"/>
        <rFont val="Arial"/>
        <family val="2"/>
      </rPr>
      <t xml:space="preserve">  MSIW (operating cost) with 1 OBS Day</t>
    </r>
  </si>
  <si>
    <r>
      <t xml:space="preserve">4.     </t>
    </r>
    <r>
      <rPr>
        <b/>
        <sz val="11"/>
        <rFont val="Arial"/>
        <family val="2"/>
      </rPr>
      <t>Rate Code 4803:</t>
    </r>
    <r>
      <rPr>
        <sz val="11"/>
        <rFont val="Arial"/>
        <family val="2"/>
      </rPr>
      <t xml:space="preserve">  MSIW (operating cost) with 2 OBS Days</t>
    </r>
  </si>
  <si>
    <r>
      <t xml:space="preserve">5.     </t>
    </r>
    <r>
      <rPr>
        <b/>
        <sz val="11"/>
        <rFont val="Arial"/>
        <family val="2"/>
      </rPr>
      <t>Rate Code 4804:</t>
    </r>
    <r>
      <rPr>
        <sz val="11"/>
        <rFont val="Arial"/>
        <family val="2"/>
      </rPr>
      <t xml:space="preserve">  Inpatient Detox Capital Cost Per Diem </t>
    </r>
    <r>
      <rPr>
        <b/>
        <i/>
        <sz val="11"/>
        <rFont val="Arial"/>
        <family val="2"/>
      </rPr>
      <t>(add-on rate code only)</t>
    </r>
  </si>
  <si>
    <r>
      <t>Claims are to be submitted on a per discharge basis using the rate code that corresponds to the level of care rendered to the patient on day 3 of the admitted stay, or the level of care determined on the day of admission if the LOS is less than 3 days.</t>
    </r>
    <r>
      <rPr>
        <sz val="11"/>
        <color indexed="8"/>
        <rFont val="Arial"/>
        <family val="2"/>
      </rPr>
      <t xml:space="preserve">  Though we recognize there may be instances where a patient transitions through multiple levels of care during a given stay, systems limitations do not allow for the development of more refined billing parameters to address such situations.  Day 3 is the first day after the maximum allowable OBS period and is deemed to fairly represent the overall clinical status of the patient’s stay for reimbursement purposes.  LOS reductions based on the total number of days for the stay continue, with the detox service begin date typically determining the first day for the LOS calculations.  If the patient was initially admitted to another unit in the hospital (e.g., Intensive Care Unit or Medical Surgical Unit) to address urgent medical care needs prior to being transferred to the Detox Unit for ongoing care, the admission date to the hospital is the begin date for determining the LOS reductions in payment for the detox unit stay.  It is noted that, in such cases, a separate payment for the medical stay (DRG case payment rate) is permissible in addition to payment for the detox unit stay. </t>
    </r>
  </si>
  <si>
    <r>
      <t xml:space="preserve">Appendix I provides a detailed presentation of the detox per diem billing rate codes and payment logic.  </t>
    </r>
    <r>
      <rPr>
        <b/>
        <i/>
        <sz val="11"/>
        <rFont val="Arial"/>
        <family val="2"/>
      </rPr>
      <t>Please note that rate code 4804 is not a billing rate code (i.e., will not be include on the claim form for submission)</t>
    </r>
    <r>
      <rPr>
        <sz val="11"/>
        <rFont val="Arial"/>
        <family val="2"/>
      </rPr>
      <t>, but is necessary from a systems standpoint to be retrieved and added to the calculation for the final payment to be inclusive of capital cost.  The schematic presented in Appendix I assumes that the rates posted to the various rate codes are fixed amounts, when in fact they will change from time to time as rates are revised.  The programming logic does indeed recognize that detox rate codes 4800-4804 can have different rate amounts that need to be selected and applied based on the dates of service included in the stay, and will select the applicable rate amount based on the service date.</t>
    </r>
  </si>
  <si>
    <t>OTHER DETOX REIMBURSEMENT RELATED ISSUES</t>
  </si>
  <si>
    <r>
      <t>Detox Unit Overflow</t>
    </r>
    <r>
      <rPr>
        <b/>
        <sz val="11"/>
        <rFont val="Arial"/>
        <family val="2"/>
      </rPr>
      <t>:</t>
    </r>
  </si>
  <si>
    <t xml:space="preserve">Part 816 OASAS certification is specific to hospital site/address location and number of beds approved for the unit.  On occasions where the OASAS certified detox unit is at full capacity and another patient in need of detoxification services must, consequently, be admitted to a medical surgical bed at the same location, the hospital is to bill for such “overflow” detox unit patients using the detox per diem rates.  Presumably, such overflow admissions to a medical surgical bed will be short term until a bed in the detox unit becomes available.   From a clinical perspective, such patients are detoxification unit patients and their treatment plan will follow Part 816 OASAS program regulations.  Hence, the detox per diem rates, rather than the hospital’s DRG case payment rate, are the appropriate rates to use for determining reimbursement for the inpatient detox service provided such patients.  </t>
  </si>
  <si>
    <r>
      <t>Detox Scatter Bed Reimbursement for Non-OASAS Certified Hospitals</t>
    </r>
    <r>
      <rPr>
        <b/>
        <sz val="11"/>
        <rFont val="Arial"/>
        <family val="2"/>
      </rPr>
      <t>:</t>
    </r>
  </si>
  <si>
    <t>The detox per diem rate methodology applies only to general hospitals certified by OASAS to operate a Part 816 Detoxification Program.  As this certification is specific to hospital site/address location, the detox per diem rates are loaded only to the locator code site that corresponds to the OASAS certified site.  The per diem rates do not apply to inpatient detoxification services provided in general hospitals that do not have OASAS certification, or to non-certified hospital sites of OASAS certified general hospitals (e.g., hospital entities, such as mergers, that operate multiple acute care inpatient sites at different physical plant locations, not all of which have OASAS certified detox units).  Such general medical “scatter bed” inpatient detox services continue to be reimbursed through the DRG rate methodology.</t>
  </si>
  <si>
    <t>APPENDIX I</t>
  </si>
  <si>
    <t>Inpatient Chemical Dependency Detox Fee-For-Service Rate Codes</t>
  </si>
  <si>
    <t>Effective for Admissions On and After 1/1/2010</t>
  </si>
  <si>
    <t>Rate Code Legend:</t>
  </si>
  <si>
    <t>1.     RC 4800 – MMD (operating cost) w/or w/o OBS Days</t>
  </si>
  <si>
    <t>2.     RC 4801 – MSIW (operating cost) w/o OBS Days</t>
  </si>
  <si>
    <t>3.     RC 4802 – MSIW (operating cost) w/1 OBS Day</t>
  </si>
  <si>
    <t>4.     RC 4803 – MSIW (operating cost) w/2 OBS Days</t>
  </si>
  <si>
    <t>5.     RC 4804 – Inpatient Detox Capital Cost Per Diem</t>
  </si>
  <si>
    <t>Service Description:</t>
  </si>
  <si>
    <t>LOS (Days):</t>
  </si>
  <si>
    <t>Payment Logic:</t>
  </si>
  <si>
    <t>MMD  w/or w/o OBS Days</t>
  </si>
  <si>
    <t>1 – 5</t>
  </si>
  <si>
    <t>(RC 4800 amount + RC 4804 amount)                      *  Number of Days</t>
  </si>
  <si>
    <t>6 – 10</t>
  </si>
  <si>
    <t>(RC 4800 amount + RC 4804 amount)                      *  0.5  *  Number of Days</t>
  </si>
  <si>
    <t>&gt;10</t>
  </si>
  <si>
    <t>MSIW  w/o OBS Days</t>
  </si>
  <si>
    <t xml:space="preserve">(RC 4801 amount + RC 4804 amount)   </t>
  </si>
  <si>
    <t>*  Number of Days</t>
  </si>
  <si>
    <t>(RC 4801 amount + RC 4804 amount)                      *  0.5  *  Number of Days</t>
  </si>
  <si>
    <t>MSIW  w/1 OBS Day</t>
  </si>
  <si>
    <t>((RC 4802 amount/0.75) + RC 4804 amount)            *  Number of Days</t>
  </si>
  <si>
    <t>2 – 5</t>
  </si>
  <si>
    <t>(RC 4802 amount + RC 4804 amount)                      *  Number of Days</t>
  </si>
  <si>
    <t>(RC 4802 amount + RC 4804 amount)                      *  0.5  *  Number of Days</t>
  </si>
  <si>
    <t>MSIW  w/2 OBS Days</t>
  </si>
  <si>
    <t>1 – 2</t>
  </si>
  <si>
    <t>((RC 4803 amount/0.75) + RC 4804 amount)           *  Number of Days</t>
  </si>
  <si>
    <t>3 – 5</t>
  </si>
  <si>
    <t>(RC 4803 amount + RC 4804 amount)                      *  Number of Days</t>
  </si>
  <si>
    <t>(RC 4803 amount + RC 4804 amount)                        *  0.5  *  Number of Days</t>
  </si>
  <si>
    <t>Age Factor (17 &amp; under=1.3597,   18 &amp; over =1.0000)</t>
  </si>
  <si>
    <t>PUB_IP_WCNF_EU_Applicable EU Rate (col 1 or 7 or 8 or 10 or 12)</t>
  </si>
  <si>
    <t xml:space="preserve">PUB_IP_WCNF_EU_Applicable EU ALC Rate Code (col 2 or 9 or 11 or 13)            </t>
  </si>
  <si>
    <t>https://www.health.ny.gov/facilities/hospital/reimbursement/apr-drg/weights/</t>
  </si>
  <si>
    <t>Workers' Compensation, No Fault, Volunteer Firefighters, Volunteer Ambulance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</si>
</sst>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0.0000"/>
  </numFmts>
  <fonts count="34" x14ac:knownFonts="1">
    <font>
      <sz val="10"/>
      <name val="Arial"/>
    </font>
    <font>
      <sz val="10"/>
      <name val="Arial"/>
    </font>
    <font>
      <sz val="10"/>
      <name val="Arial"/>
      <family val="2"/>
    </font>
    <font>
      <sz val="10"/>
      <color indexed="8"/>
      <name val="Arial"/>
      <family val="2"/>
    </font>
    <font>
      <b/>
      <sz val="10"/>
      <color indexed="8"/>
      <name val="Arial"/>
      <family val="2"/>
    </font>
    <font>
      <b/>
      <sz val="9"/>
      <name val="Arial"/>
      <family val="2"/>
    </font>
    <font>
      <b/>
      <sz val="12"/>
      <name val="Arial"/>
      <family val="2"/>
    </font>
    <font>
      <b/>
      <sz val="14"/>
      <name val="Arial"/>
      <family val="2"/>
    </font>
    <font>
      <b/>
      <u/>
      <sz val="11"/>
      <color indexed="12"/>
      <name val="Arial"/>
      <family val="2"/>
    </font>
    <font>
      <b/>
      <i/>
      <u/>
      <sz val="11"/>
      <name val="Arial"/>
      <family val="2"/>
    </font>
    <font>
      <b/>
      <sz val="10"/>
      <name val="Arial"/>
      <family val="2"/>
    </font>
    <font>
      <b/>
      <sz val="10"/>
      <color indexed="10"/>
      <name val="Arial"/>
      <family val="2"/>
    </font>
    <font>
      <b/>
      <sz val="11"/>
      <name val="Arial"/>
      <family val="2"/>
    </font>
    <font>
      <b/>
      <sz val="10"/>
      <color indexed="12"/>
      <name val="Arial"/>
      <family val="2"/>
    </font>
    <font>
      <b/>
      <i/>
      <u/>
      <sz val="10"/>
      <color indexed="8"/>
      <name val="Arial"/>
      <family val="2"/>
    </font>
    <font>
      <b/>
      <sz val="13"/>
      <name val="Arial"/>
      <family val="2"/>
    </font>
    <font>
      <b/>
      <i/>
      <u/>
      <sz val="10"/>
      <name val="Arial"/>
      <family val="2"/>
    </font>
    <font>
      <b/>
      <u/>
      <sz val="10"/>
      <color indexed="8"/>
      <name val="Arial"/>
      <family val="2"/>
    </font>
    <font>
      <b/>
      <i/>
      <sz val="11"/>
      <name val="Arial"/>
      <family val="2"/>
    </font>
    <font>
      <b/>
      <u/>
      <sz val="10"/>
      <color indexed="12"/>
      <name val="Arial"/>
      <family val="2"/>
    </font>
    <font>
      <b/>
      <u/>
      <sz val="10"/>
      <name val="Arial"/>
      <family val="2"/>
    </font>
    <font>
      <sz val="13"/>
      <name val="Arial"/>
      <family val="2"/>
    </font>
    <font>
      <sz val="11"/>
      <name val="Arial"/>
      <family val="2"/>
    </font>
    <font>
      <b/>
      <u/>
      <sz val="11"/>
      <name val="Arial"/>
      <family val="2"/>
    </font>
    <font>
      <sz val="11"/>
      <color indexed="8"/>
      <name val="Arial"/>
      <family val="2"/>
    </font>
    <font>
      <u/>
      <sz val="10"/>
      <color theme="10"/>
      <name val="Arial"/>
      <family val="2"/>
    </font>
    <font>
      <u/>
      <sz val="10"/>
      <color rgb="FF0000FF"/>
      <name val="Arial"/>
      <family val="2"/>
    </font>
    <font>
      <sz val="11"/>
      <color rgb="FF0000FF"/>
      <name val="Arial"/>
      <family val="2"/>
    </font>
    <font>
      <sz val="12"/>
      <color rgb="FF0000FF"/>
      <name val="Arial"/>
      <family val="2"/>
    </font>
    <font>
      <sz val="10"/>
      <color rgb="FF0000FF"/>
      <name val="Arial"/>
      <family val="2"/>
    </font>
    <font>
      <b/>
      <sz val="12"/>
      <color rgb="FF000099"/>
      <name val="Arial"/>
      <family val="2"/>
    </font>
    <font>
      <sz val="9"/>
      <color theme="1"/>
      <name val="Arial"/>
      <family val="2"/>
    </font>
    <font>
      <b/>
      <sz val="9"/>
      <color theme="1"/>
      <name val="Arial"/>
      <family val="2"/>
    </font>
    <font>
      <b/>
      <i/>
      <sz val="11"/>
      <color rgb="FF000000"/>
      <name val="Arial"/>
      <family val="2"/>
    </font>
  </fonts>
  <fills count="11">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41"/>
        <bgColor indexed="64"/>
      </patternFill>
    </fill>
    <fill>
      <patternFill patternType="solid">
        <fgColor indexed="45"/>
        <bgColor indexed="64"/>
      </patternFill>
    </fill>
    <fill>
      <patternFill patternType="solid">
        <fgColor indexed="4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99"/>
        <bgColor indexed="64"/>
      </patternFill>
    </fill>
  </fills>
  <borders count="45">
    <border>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right style="medium">
        <color rgb="FF000000"/>
      </right>
      <top/>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25" fillId="0" borderId="0" applyNumberFormat="0" applyFill="0" applyBorder="0" applyAlignment="0" applyProtection="0">
      <alignment vertical="top"/>
      <protection locked="0"/>
    </xf>
    <xf numFmtId="0" fontId="2" fillId="0" borderId="0"/>
    <xf numFmtId="9" fontId="1" fillId="0" borderId="0" applyFont="0" applyFill="0" applyBorder="0" applyAlignment="0" applyProtection="0"/>
  </cellStyleXfs>
  <cellXfs count="185">
    <xf numFmtId="0" fontId="0" fillId="0" borderId="0" xfId="0"/>
    <xf numFmtId="0" fontId="26" fillId="7" borderId="1" xfId="1" applyFont="1" applyFill="1" applyBorder="1" applyAlignment="1" applyProtection="1"/>
    <xf numFmtId="0" fontId="27" fillId="7" borderId="2" xfId="0" applyFont="1" applyFill="1" applyBorder="1" applyAlignment="1"/>
    <xf numFmtId="0" fontId="3" fillId="0" borderId="0" xfId="0" applyFont="1" applyBorder="1" applyAlignment="1"/>
    <xf numFmtId="0" fontId="9" fillId="3" borderId="3" xfId="0" quotePrefix="1" applyFont="1" applyFill="1" applyBorder="1" applyAlignment="1">
      <alignment horizontal="center"/>
    </xf>
    <xf numFmtId="0" fontId="2" fillId="0" borderId="0" xfId="0" applyFont="1"/>
    <xf numFmtId="0" fontId="10" fillId="0" borderId="0" xfId="0" applyFont="1"/>
    <xf numFmtId="0" fontId="12" fillId="4" borderId="4" xfId="0" quotePrefix="1" applyFont="1" applyFill="1" applyBorder="1" applyAlignment="1">
      <alignment horizontal="center"/>
    </xf>
    <xf numFmtId="0" fontId="2" fillId="0" borderId="0" xfId="0" applyFont="1" applyFill="1"/>
    <xf numFmtId="0" fontId="10" fillId="0" borderId="0" xfId="0" applyFont="1" applyFill="1"/>
    <xf numFmtId="49" fontId="10" fillId="0" borderId="4" xfId="0" applyNumberFormat="1" applyFont="1" applyBorder="1" applyAlignment="1">
      <alignment horizontal="center" vertical="center"/>
    </xf>
    <xf numFmtId="0" fontId="10" fillId="0" borderId="5" xfId="0" applyFont="1" applyBorder="1" applyAlignment="1">
      <alignment vertical="center" wrapText="1"/>
    </xf>
    <xf numFmtId="0" fontId="10" fillId="0" borderId="5" xfId="0" applyFont="1" applyFill="1" applyBorder="1" applyAlignment="1">
      <alignment horizontal="center"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0" fillId="0" borderId="4" xfId="0" quotePrefix="1"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quotePrefix="1" applyFont="1" applyBorder="1" applyAlignment="1">
      <alignment horizontal="left" vertical="center" wrapText="1"/>
    </xf>
    <xf numFmtId="10" fontId="10" fillId="0" borderId="4" xfId="0" quotePrefix="1" applyNumberFormat="1" applyFont="1" applyBorder="1" applyAlignment="1">
      <alignment horizontal="center" vertical="center" wrapText="1"/>
    </xf>
    <xf numFmtId="49" fontId="10" fillId="0" borderId="5" xfId="0" applyNumberFormat="1" applyFont="1" applyBorder="1" applyAlignment="1">
      <alignment horizontal="center" vertical="center"/>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49" fontId="13" fillId="3" borderId="6" xfId="0" applyNumberFormat="1" applyFont="1" applyFill="1" applyBorder="1" applyAlignment="1">
      <alignment vertical="center"/>
    </xf>
    <xf numFmtId="0" fontId="4" fillId="3" borderId="2" xfId="0" applyFont="1" applyFill="1" applyBorder="1" applyAlignment="1"/>
    <xf numFmtId="0" fontId="14" fillId="3" borderId="7" xfId="0" applyFont="1" applyFill="1" applyBorder="1" applyAlignment="1">
      <alignment horizontal="center"/>
    </xf>
    <xf numFmtId="49" fontId="10" fillId="3" borderId="1" xfId="0" applyNumberFormat="1" applyFont="1" applyFill="1" applyBorder="1" applyAlignment="1">
      <alignment horizontal="center" vertical="center"/>
    </xf>
    <xf numFmtId="0" fontId="4" fillId="3" borderId="8" xfId="0" applyFont="1" applyFill="1" applyBorder="1" applyAlignment="1"/>
    <xf numFmtId="10" fontId="4" fillId="3" borderId="9" xfId="0" applyNumberFormat="1" applyFont="1" applyFill="1" applyBorder="1" applyAlignment="1">
      <alignment horizontal="center"/>
    </xf>
    <xf numFmtId="49" fontId="10" fillId="3" borderId="10" xfId="0" applyNumberFormat="1" applyFont="1" applyFill="1" applyBorder="1" applyAlignment="1">
      <alignment horizontal="center" vertical="center"/>
    </xf>
    <xf numFmtId="0" fontId="4" fillId="3" borderId="0" xfId="0" applyFont="1" applyFill="1" applyBorder="1" applyAlignment="1"/>
    <xf numFmtId="10" fontId="4" fillId="3" borderId="11" xfId="0" applyNumberFormat="1" applyFont="1" applyFill="1" applyBorder="1" applyAlignment="1">
      <alignment horizontal="center"/>
    </xf>
    <xf numFmtId="49" fontId="28" fillId="7" borderId="6" xfId="0" applyNumberFormat="1" applyFont="1" applyFill="1" applyBorder="1" applyAlignment="1">
      <alignment horizontal="right" vertical="center"/>
    </xf>
    <xf numFmtId="0" fontId="29" fillId="7" borderId="7" xfId="0" applyFont="1" applyFill="1" applyBorder="1"/>
    <xf numFmtId="0" fontId="29" fillId="7" borderId="9" xfId="0" applyFont="1" applyFill="1" applyBorder="1"/>
    <xf numFmtId="49" fontId="10" fillId="0" borderId="0" xfId="0" applyNumberFormat="1" applyFont="1" applyAlignment="1">
      <alignment horizontal="center"/>
    </xf>
    <xf numFmtId="0" fontId="10" fillId="0" borderId="0" xfId="0" applyFont="1" applyAlignment="1"/>
    <xf numFmtId="0" fontId="15" fillId="0" borderId="0" xfId="0" applyFont="1" applyAlignment="1">
      <alignment vertical="center" wrapText="1"/>
    </xf>
    <xf numFmtId="0" fontId="15" fillId="0" borderId="0" xfId="0" applyFont="1"/>
    <xf numFmtId="0" fontId="9" fillId="3" borderId="12" xfId="0" quotePrefix="1" applyFont="1" applyFill="1" applyBorder="1" applyAlignment="1">
      <alignment horizontal="center"/>
    </xf>
    <xf numFmtId="49" fontId="10" fillId="0" borderId="13" xfId="0" quotePrefix="1" applyNumberFormat="1" applyFont="1" applyBorder="1" applyAlignment="1">
      <alignment horizontal="center" vertical="center" wrapText="1"/>
    </xf>
    <xf numFmtId="0" fontId="10" fillId="0" borderId="14" xfId="0" applyFont="1" applyBorder="1" applyAlignment="1">
      <alignment horizontal="center" vertical="center" wrapText="1"/>
    </xf>
    <xf numFmtId="49" fontId="10" fillId="0" borderId="13" xfId="0" applyNumberFormat="1" applyFont="1" applyBorder="1" applyAlignment="1">
      <alignment horizontal="center" vertical="center" wrapText="1"/>
    </xf>
    <xf numFmtId="0" fontId="10" fillId="0" borderId="4"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2" fillId="4" borderId="14" xfId="0" quotePrefix="1" applyFont="1" applyFill="1" applyBorder="1" applyAlignment="1">
      <alignment horizontal="center"/>
    </xf>
    <xf numFmtId="49" fontId="10" fillId="0" borderId="13" xfId="0" applyNumberFormat="1" applyFont="1" applyBorder="1" applyAlignment="1">
      <alignment horizontal="center" vertical="center"/>
    </xf>
    <xf numFmtId="0" fontId="10" fillId="0" borderId="15" xfId="0" applyFont="1" applyFill="1" applyBorder="1" applyAlignment="1">
      <alignment horizontal="center" vertical="center" wrapText="1"/>
    </xf>
    <xf numFmtId="2" fontId="10" fillId="0" borderId="14" xfId="0" applyNumberFormat="1" applyFont="1" applyBorder="1" applyAlignment="1">
      <alignment horizontal="center" vertical="center" wrapText="1"/>
    </xf>
    <xf numFmtId="0" fontId="10" fillId="0" borderId="4" xfId="0" applyFont="1" applyBorder="1" applyAlignment="1">
      <alignment horizontal="left" vertical="center" wrapText="1" indent="1"/>
    </xf>
    <xf numFmtId="9" fontId="10" fillId="0" borderId="14" xfId="3" applyFont="1" applyBorder="1" applyAlignment="1">
      <alignment horizontal="center" vertical="center" wrapText="1"/>
    </xf>
    <xf numFmtId="0" fontId="10" fillId="0" borderId="14" xfId="0" quotePrefix="1" applyFont="1" applyBorder="1" applyAlignment="1">
      <alignment horizontal="center" vertical="center" wrapText="1"/>
    </xf>
    <xf numFmtId="0" fontId="16" fillId="4" borderId="15" xfId="0" quotePrefix="1" applyFont="1" applyFill="1" applyBorder="1" applyAlignment="1">
      <alignment horizontal="center"/>
    </xf>
    <xf numFmtId="0" fontId="10" fillId="0" borderId="13" xfId="0" applyNumberFormat="1" applyFont="1" applyFill="1" applyBorder="1" applyAlignment="1">
      <alignment horizontal="right" vertical="center" wrapText="1"/>
    </xf>
    <xf numFmtId="10" fontId="10" fillId="0" borderId="14" xfId="0" quotePrefix="1"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0" fontId="10" fillId="0" borderId="15" xfId="0" applyFont="1" applyBorder="1" applyAlignment="1">
      <alignment horizontal="center" vertical="center" wrapText="1"/>
    </xf>
    <xf numFmtId="49" fontId="17" fillId="3" borderId="17" xfId="0" quotePrefix="1" applyNumberFormat="1" applyFont="1" applyFill="1" applyBorder="1" applyAlignment="1">
      <alignment horizontal="right" vertical="top"/>
    </xf>
    <xf numFmtId="49" fontId="13" fillId="3" borderId="17" xfId="0" applyNumberFormat="1" applyFont="1" applyFill="1" applyBorder="1" applyAlignment="1">
      <alignment vertical="center"/>
    </xf>
    <xf numFmtId="0" fontId="14" fillId="3" borderId="18" xfId="0" applyFont="1" applyFill="1" applyBorder="1" applyAlignment="1">
      <alignment horizontal="center"/>
    </xf>
    <xf numFmtId="49" fontId="10" fillId="3" borderId="19" xfId="0" applyNumberFormat="1" applyFont="1" applyFill="1" applyBorder="1" applyAlignment="1">
      <alignment horizontal="center" vertical="center"/>
    </xf>
    <xf numFmtId="10" fontId="4" fillId="3" borderId="20" xfId="0" applyNumberFormat="1" applyFont="1" applyFill="1" applyBorder="1" applyAlignment="1">
      <alignment horizontal="center"/>
    </xf>
    <xf numFmtId="49" fontId="13" fillId="3" borderId="21" xfId="0" applyNumberFormat="1" applyFont="1" applyFill="1" applyBorder="1" applyAlignment="1">
      <alignment vertical="center"/>
    </xf>
    <xf numFmtId="0" fontId="14" fillId="3" borderId="22" xfId="0" applyFont="1" applyFill="1" applyBorder="1" applyAlignment="1">
      <alignment horizontal="center"/>
    </xf>
    <xf numFmtId="49" fontId="10" fillId="0" borderId="4" xfId="0" applyNumberFormat="1" applyFont="1" applyBorder="1" applyAlignment="1">
      <alignment horizontal="center" vertical="center" wrapText="1"/>
    </xf>
    <xf numFmtId="0" fontId="10" fillId="0" borderId="4" xfId="0" applyFont="1" applyFill="1" applyBorder="1" applyAlignment="1">
      <alignment vertical="center" wrapText="1"/>
    </xf>
    <xf numFmtId="0" fontId="10" fillId="4" borderId="4" xfId="0" applyFont="1" applyFill="1" applyBorder="1" applyAlignment="1">
      <alignment horizontal="center" vertical="center" wrapText="1"/>
    </xf>
    <xf numFmtId="0" fontId="18" fillId="0" borderId="4" xfId="0" applyFont="1" applyFill="1" applyBorder="1" applyAlignment="1">
      <alignment vertical="center" wrapText="1"/>
    </xf>
    <xf numFmtId="0" fontId="18" fillId="0" borderId="4" xfId="0" applyFont="1" applyBorder="1" applyAlignment="1">
      <alignment horizontal="left" vertical="center" wrapText="1"/>
    </xf>
    <xf numFmtId="10"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49" fontId="6" fillId="0" borderId="0" xfId="0" applyNumberFormat="1" applyFont="1" applyFill="1" applyBorder="1" applyAlignment="1">
      <alignment vertical="center" wrapText="1"/>
    </xf>
    <xf numFmtId="0" fontId="10" fillId="0" borderId="4" xfId="0" applyFont="1" applyBorder="1" applyAlignment="1">
      <alignment horizontal="center" vertical="center"/>
    </xf>
    <xf numFmtId="0" fontId="10" fillId="0" borderId="23" xfId="0" applyFont="1" applyBorder="1" applyAlignment="1">
      <alignment horizontal="center" vertical="center"/>
    </xf>
    <xf numFmtId="0" fontId="10" fillId="0" borderId="23" xfId="0" quotePrefix="1" applyFont="1" applyBorder="1" applyAlignment="1">
      <alignment horizontal="center" vertical="center"/>
    </xf>
    <xf numFmtId="49" fontId="10" fillId="0" borderId="4" xfId="0" applyNumberFormat="1" applyFont="1" applyFill="1" applyBorder="1" applyAlignment="1">
      <alignment horizontal="center" vertical="center" wrapText="1"/>
    </xf>
    <xf numFmtId="0" fontId="10" fillId="0" borderId="23" xfId="0" quotePrefix="1" applyFont="1" applyFill="1" applyBorder="1" applyAlignment="1">
      <alignment horizontal="left" vertical="center" wrapText="1"/>
    </xf>
    <xf numFmtId="10" fontId="10" fillId="0" borderId="23" xfId="0" quotePrefix="1" applyNumberFormat="1" applyFont="1" applyFill="1" applyBorder="1" applyAlignment="1">
      <alignment horizontal="center"/>
    </xf>
    <xf numFmtId="10" fontId="10" fillId="0" borderId="23" xfId="0" quotePrefix="1" applyNumberFormat="1"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4" fillId="0" borderId="0" xfId="0" applyFont="1"/>
    <xf numFmtId="49" fontId="15" fillId="4" borderId="24" xfId="0" applyNumberFormat="1" applyFont="1" applyFill="1" applyBorder="1" applyAlignment="1">
      <alignment horizontal="center" wrapText="1"/>
    </xf>
    <xf numFmtId="0" fontId="15" fillId="4" borderId="25" xfId="0" quotePrefix="1" applyFont="1" applyFill="1" applyBorder="1" applyAlignment="1">
      <alignment horizontal="center" wrapText="1"/>
    </xf>
    <xf numFmtId="0" fontId="15" fillId="4" borderId="25" xfId="0" applyFont="1" applyFill="1" applyBorder="1" applyAlignment="1">
      <alignment horizontal="center" wrapText="1"/>
    </xf>
    <xf numFmtId="0" fontId="15" fillId="4" borderId="26" xfId="0" applyFont="1" applyFill="1" applyBorder="1" applyAlignment="1">
      <alignment horizontal="center" wrapText="1"/>
    </xf>
    <xf numFmtId="0" fontId="10" fillId="0" borderId="3" xfId="0" applyFont="1" applyBorder="1" applyAlignment="1">
      <alignment horizontal="center" vertical="center" wrapText="1"/>
    </xf>
    <xf numFmtId="0" fontId="10" fillId="0" borderId="23" xfId="0" quotePrefix="1" applyFont="1" applyBorder="1" applyAlignment="1">
      <alignment horizontal="left" vertical="center" wrapText="1"/>
    </xf>
    <xf numFmtId="49" fontId="10" fillId="0" borderId="10" xfId="0" applyNumberFormat="1" applyFont="1" applyBorder="1" applyAlignment="1">
      <alignment horizontal="center"/>
    </xf>
    <xf numFmtId="0" fontId="10" fillId="0" borderId="23" xfId="0" applyFont="1" applyBorder="1" applyAlignment="1"/>
    <xf numFmtId="0" fontId="10" fillId="0" borderId="0" xfId="0" applyFont="1" applyAlignment="1">
      <alignment horizontal="center"/>
    </xf>
    <xf numFmtId="0" fontId="19" fillId="3" borderId="5" xfId="0" applyFont="1" applyFill="1" applyBorder="1" applyAlignment="1">
      <alignment wrapText="1"/>
    </xf>
    <xf numFmtId="0" fontId="9" fillId="3" borderId="5" xfId="0" applyFont="1" applyFill="1" applyBorder="1" applyAlignment="1">
      <alignment horizontal="center"/>
    </xf>
    <xf numFmtId="49" fontId="10" fillId="0" borderId="23" xfId="0" applyNumberFormat="1" applyFont="1" applyBorder="1" applyAlignment="1">
      <alignment horizontal="center" vertical="center" wrapText="1"/>
    </xf>
    <xf numFmtId="0" fontId="10" fillId="0" borderId="23" xfId="0" applyFont="1" applyBorder="1" applyAlignment="1">
      <alignment vertical="center" wrapText="1"/>
    </xf>
    <xf numFmtId="0" fontId="10" fillId="0" borderId="23" xfId="0" applyFont="1" applyBorder="1" applyAlignment="1">
      <alignment horizontal="center" vertical="center" wrapText="1"/>
    </xf>
    <xf numFmtId="0" fontId="12" fillId="3" borderId="23" xfId="0" quotePrefix="1" applyFont="1" applyFill="1" applyBorder="1" applyAlignment="1">
      <alignment horizontal="center"/>
    </xf>
    <xf numFmtId="0" fontId="10" fillId="0" borderId="4" xfId="2" applyFont="1" applyBorder="1" applyAlignment="1">
      <alignment vertical="center" wrapText="1"/>
    </xf>
    <xf numFmtId="0" fontId="10" fillId="0" borderId="4" xfId="2" applyFont="1" applyBorder="1" applyAlignment="1">
      <alignment horizontal="center" vertical="center" wrapText="1"/>
    </xf>
    <xf numFmtId="0" fontId="18" fillId="3" borderId="3" xfId="0" applyFont="1" applyFill="1" applyBorder="1" applyAlignment="1">
      <alignment horizontal="center"/>
    </xf>
    <xf numFmtId="0" fontId="10" fillId="0" borderId="4" xfId="0" applyNumberFormat="1" applyFont="1" applyFill="1" applyBorder="1" applyAlignment="1">
      <alignment horizontal="right" vertical="center" wrapText="1"/>
    </xf>
    <xf numFmtId="0" fontId="12" fillId="3" borderId="4" xfId="0" quotePrefix="1" applyFont="1" applyFill="1" applyBorder="1" applyAlignment="1">
      <alignment horizontal="center"/>
    </xf>
    <xf numFmtId="49" fontId="10" fillId="5" borderId="4" xfId="0" applyNumberFormat="1" applyFont="1" applyFill="1" applyBorder="1" applyAlignment="1">
      <alignment horizontal="center" vertical="center" wrapText="1"/>
    </xf>
    <xf numFmtId="0" fontId="10" fillId="5" borderId="4" xfId="0" applyFont="1" applyFill="1" applyBorder="1" applyAlignment="1">
      <alignment vertical="center" wrapText="1"/>
    </xf>
    <xf numFmtId="0" fontId="10" fillId="5" borderId="4" xfId="0" applyFont="1" applyFill="1" applyBorder="1" applyAlignment="1">
      <alignment horizontal="center" vertical="center" wrapText="1"/>
    </xf>
    <xf numFmtId="0" fontId="31" fillId="0" borderId="4" xfId="0" applyFont="1" applyBorder="1"/>
    <xf numFmtId="164" fontId="31" fillId="0" borderId="4" xfId="0" applyNumberFormat="1" applyFont="1" applyBorder="1"/>
    <xf numFmtId="0" fontId="32" fillId="0" borderId="4" xfId="0" applyFont="1" applyBorder="1"/>
    <xf numFmtId="164" fontId="32" fillId="0" borderId="4" xfId="0" applyNumberFormat="1" applyFont="1" applyBorder="1"/>
    <xf numFmtId="8" fontId="31" fillId="0" borderId="4" xfId="0" applyNumberFormat="1" applyFont="1" applyBorder="1"/>
    <xf numFmtId="8" fontId="32" fillId="0" borderId="4" xfId="0" applyNumberFormat="1" applyFont="1" applyBorder="1"/>
    <xf numFmtId="7" fontId="31" fillId="0" borderId="4" xfId="0" applyNumberFormat="1" applyFont="1" applyBorder="1"/>
    <xf numFmtId="0" fontId="32" fillId="9" borderId="4" xfId="0" applyFont="1" applyFill="1" applyBorder="1"/>
    <xf numFmtId="0" fontId="2" fillId="0" borderId="4" xfId="0" applyFont="1" applyBorder="1"/>
    <xf numFmtId="0" fontId="31" fillId="0" borderId="4" xfId="0" applyFont="1" applyFill="1" applyBorder="1"/>
    <xf numFmtId="0" fontId="31" fillId="0" borderId="5" xfId="0" applyFont="1" applyFill="1" applyBorder="1"/>
    <xf numFmtId="0" fontId="31" fillId="0" borderId="27" xfId="0" applyFont="1" applyFill="1" applyBorder="1"/>
    <xf numFmtId="0" fontId="2" fillId="0" borderId="27" xfId="0" applyFont="1" applyBorder="1"/>
    <xf numFmtId="8" fontId="31" fillId="0" borderId="27" xfId="0" applyNumberFormat="1" applyFont="1" applyBorder="1"/>
    <xf numFmtId="0" fontId="21" fillId="0" borderId="0" xfId="0" applyFont="1"/>
    <xf numFmtId="0" fontId="22" fillId="0" borderId="0" xfId="2" applyFont="1"/>
    <xf numFmtId="0" fontId="23" fillId="0" borderId="0" xfId="2" applyFont="1"/>
    <xf numFmtId="0" fontId="12" fillId="0" borderId="34" xfId="2" applyFont="1" applyBorder="1" applyAlignment="1">
      <alignment vertical="center" wrapText="1"/>
    </xf>
    <xf numFmtId="0" fontId="12" fillId="0" borderId="35" xfId="2" applyFont="1" applyBorder="1" applyAlignment="1">
      <alignment vertical="center" wrapText="1"/>
    </xf>
    <xf numFmtId="0" fontId="23" fillId="0" borderId="36" xfId="2" applyFont="1" applyBorder="1" applyAlignment="1">
      <alignment vertical="center" wrapText="1"/>
    </xf>
    <xf numFmtId="0" fontId="23" fillId="0" borderId="37" xfId="2" applyFont="1" applyBorder="1" applyAlignment="1">
      <alignment vertical="center" wrapText="1"/>
    </xf>
    <xf numFmtId="0" fontId="22" fillId="0" borderId="38" xfId="2" applyFont="1" applyBorder="1" applyAlignment="1">
      <alignment horizontal="center" vertical="center" wrapText="1"/>
    </xf>
    <xf numFmtId="0" fontId="22" fillId="0" borderId="37" xfId="2" applyFont="1" applyBorder="1" applyAlignment="1">
      <alignment horizontal="center" vertical="center" wrapText="1"/>
    </xf>
    <xf numFmtId="8" fontId="22" fillId="0" borderId="37" xfId="2" applyNumberFormat="1" applyFont="1" applyBorder="1" applyAlignment="1">
      <alignment horizontal="center" vertical="center" wrapText="1"/>
    </xf>
    <xf numFmtId="0" fontId="22" fillId="0" borderId="39" xfId="2" applyFont="1" applyBorder="1" applyAlignment="1">
      <alignment horizontal="center" vertical="center" wrapText="1"/>
    </xf>
    <xf numFmtId="8" fontId="22" fillId="0" borderId="38" xfId="2" applyNumberFormat="1" applyFont="1" applyBorder="1" applyAlignment="1">
      <alignment horizontal="center" vertical="center" wrapText="1"/>
    </xf>
    <xf numFmtId="0" fontId="10" fillId="0" borderId="0" xfId="2" applyFont="1" applyBorder="1" applyAlignment="1">
      <alignment horizontal="center" vertical="center" wrapText="1"/>
    </xf>
    <xf numFmtId="0" fontId="25" fillId="7" borderId="8" xfId="1" applyFill="1" applyBorder="1" applyAlignment="1" applyProtection="1"/>
    <xf numFmtId="49" fontId="15" fillId="4" borderId="43" xfId="0" applyNumberFormat="1" applyFont="1" applyFill="1" applyBorder="1" applyAlignment="1">
      <alignment horizontal="center"/>
    </xf>
    <xf numFmtId="0" fontId="15" fillId="4" borderId="43" xfId="0" quotePrefix="1" applyFont="1" applyFill="1" applyBorder="1" applyAlignment="1">
      <alignment horizontal="center" wrapText="1"/>
    </xf>
    <xf numFmtId="0" fontId="15" fillId="4" borderId="43" xfId="0" applyFont="1" applyFill="1" applyBorder="1" applyAlignment="1">
      <alignment horizontal="center" wrapText="1"/>
    </xf>
    <xf numFmtId="49" fontId="30" fillId="8" borderId="44" xfId="2" applyNumberFormat="1" applyFont="1" applyFill="1" applyBorder="1" applyAlignment="1">
      <alignment horizontal="right" vertical="top"/>
    </xf>
    <xf numFmtId="0" fontId="2" fillId="0" borderId="0" xfId="0" applyFont="1" applyBorder="1"/>
    <xf numFmtId="0" fontId="2" fillId="0" borderId="11" xfId="0" applyFont="1" applyBorder="1"/>
    <xf numFmtId="0" fontId="8" fillId="3" borderId="1" xfId="0" applyFont="1" applyFill="1" applyBorder="1" applyAlignment="1">
      <alignment horizontal="left"/>
    </xf>
    <xf numFmtId="0" fontId="8" fillId="3" borderId="9" xfId="0" applyFont="1" applyFill="1" applyBorder="1" applyAlignment="1">
      <alignment horizontal="left"/>
    </xf>
    <xf numFmtId="0" fontId="11" fillId="0" borderId="28" xfId="0" applyFont="1" applyFill="1" applyBorder="1" applyAlignment="1"/>
    <xf numFmtId="0" fontId="11" fillId="0" borderId="29" xfId="0" applyFont="1" applyFill="1" applyBorder="1" applyAlignment="1"/>
    <xf numFmtId="0" fontId="8" fillId="3" borderId="19" xfId="0" applyFont="1" applyFill="1" applyBorder="1" applyAlignment="1">
      <alignment horizontal="left"/>
    </xf>
    <xf numFmtId="0" fontId="11" fillId="0" borderId="30" xfId="0" quotePrefix="1" applyFont="1" applyFill="1" applyBorder="1" applyAlignment="1"/>
    <xf numFmtId="0" fontId="11" fillId="0" borderId="29" xfId="0" quotePrefix="1" applyFont="1" applyFill="1" applyBorder="1" applyAlignment="1"/>
    <xf numFmtId="49" fontId="15" fillId="10" borderId="31" xfId="0" quotePrefix="1" applyNumberFormat="1" applyFont="1" applyFill="1" applyBorder="1" applyAlignment="1">
      <alignment horizontal="center" vertical="center" wrapText="1"/>
    </xf>
    <xf numFmtId="49" fontId="15" fillId="10" borderId="32" xfId="0" quotePrefix="1" applyNumberFormat="1" applyFont="1" applyFill="1" applyBorder="1" applyAlignment="1">
      <alignment horizontal="center" vertical="center" wrapText="1"/>
    </xf>
    <xf numFmtId="49" fontId="15" fillId="10" borderId="33" xfId="0" quotePrefix="1" applyNumberFormat="1" applyFont="1" applyFill="1" applyBorder="1" applyAlignment="1">
      <alignment horizontal="center" vertical="center" wrapText="1"/>
    </xf>
    <xf numFmtId="0" fontId="4" fillId="3" borderId="0" xfId="0" quotePrefix="1" applyFont="1" applyFill="1" applyBorder="1" applyAlignment="1">
      <alignment horizontal="left" wrapText="1"/>
    </xf>
    <xf numFmtId="0" fontId="4" fillId="3" borderId="18" xfId="0" quotePrefix="1" applyFont="1" applyFill="1" applyBorder="1" applyAlignment="1">
      <alignment horizontal="left" wrapText="1"/>
    </xf>
    <xf numFmtId="0" fontId="8" fillId="3" borderId="28" xfId="0" applyFont="1" applyFill="1" applyBorder="1" applyAlignment="1">
      <alignment horizontal="left"/>
    </xf>
    <xf numFmtId="0" fontId="8" fillId="3" borderId="29" xfId="0" applyFont="1" applyFill="1" applyBorder="1" applyAlignment="1">
      <alignment horizontal="left"/>
    </xf>
    <xf numFmtId="49" fontId="7" fillId="2" borderId="31" xfId="0" quotePrefix="1" applyNumberFormat="1" applyFont="1" applyFill="1" applyBorder="1" applyAlignment="1">
      <alignment horizontal="center" vertical="center" wrapText="1"/>
    </xf>
    <xf numFmtId="49" fontId="7" fillId="2" borderId="32" xfId="0" quotePrefix="1" applyNumberFormat="1" applyFont="1" applyFill="1" applyBorder="1" applyAlignment="1">
      <alignment horizontal="center" vertical="center" wrapText="1"/>
    </xf>
    <xf numFmtId="49" fontId="7" fillId="2" borderId="33" xfId="0" quotePrefix="1" applyNumberFormat="1" applyFont="1" applyFill="1" applyBorder="1" applyAlignment="1">
      <alignment horizontal="center" vertical="center" wrapText="1"/>
    </xf>
    <xf numFmtId="49" fontId="6" fillId="6" borderId="31" xfId="0" applyNumberFormat="1" applyFont="1" applyFill="1" applyBorder="1" applyAlignment="1">
      <alignment horizontal="left" vertical="center" wrapText="1"/>
    </xf>
    <xf numFmtId="49" fontId="6" fillId="6" borderId="32" xfId="0" applyNumberFormat="1" applyFont="1" applyFill="1" applyBorder="1" applyAlignment="1">
      <alignment horizontal="left" vertical="center" wrapText="1"/>
    </xf>
    <xf numFmtId="49" fontId="6" fillId="6" borderId="33" xfId="0" applyNumberFormat="1" applyFont="1" applyFill="1" applyBorder="1" applyAlignment="1">
      <alignment horizontal="left" vertical="center" wrapText="1"/>
    </xf>
    <xf numFmtId="0" fontId="19" fillId="3" borderId="1" xfId="0" applyFont="1" applyFill="1" applyBorder="1" applyAlignment="1">
      <alignment horizontal="left" wrapText="1"/>
    </xf>
    <xf numFmtId="0" fontId="19" fillId="3" borderId="9" xfId="0" applyFont="1" applyFill="1" applyBorder="1" applyAlignment="1">
      <alignment horizontal="left" wrapText="1"/>
    </xf>
    <xf numFmtId="0" fontId="19" fillId="3" borderId="10" xfId="0" applyFont="1" applyFill="1" applyBorder="1" applyAlignment="1">
      <alignment horizontal="left" wrapText="1"/>
    </xf>
    <xf numFmtId="0" fontId="19" fillId="3" borderId="11" xfId="0" applyFont="1" applyFill="1" applyBorder="1" applyAlignment="1">
      <alignment horizontal="left" wrapText="1"/>
    </xf>
    <xf numFmtId="0" fontId="8" fillId="3" borderId="1" xfId="0" applyFont="1" applyFill="1" applyBorder="1" applyAlignment="1">
      <alignment horizontal="left" wrapText="1"/>
    </xf>
    <xf numFmtId="0" fontId="8" fillId="3" borderId="9" xfId="0" applyFont="1" applyFill="1" applyBorder="1" applyAlignment="1">
      <alignment horizontal="left" wrapText="1"/>
    </xf>
    <xf numFmtId="0" fontId="22" fillId="0" borderId="34" xfId="2" applyFont="1" applyBorder="1" applyAlignment="1">
      <alignment horizontal="center" vertical="center" wrapText="1"/>
    </xf>
    <xf numFmtId="0" fontId="22" fillId="0" borderId="40" xfId="2" applyFont="1" applyBorder="1" applyAlignment="1">
      <alignment horizontal="center" vertical="center" wrapText="1"/>
    </xf>
    <xf numFmtId="0" fontId="22" fillId="0" borderId="36" xfId="2" applyFont="1" applyBorder="1" applyAlignment="1">
      <alignment horizontal="center" vertical="center" wrapText="1"/>
    </xf>
    <xf numFmtId="0" fontId="22" fillId="0" borderId="0" xfId="2" applyFont="1" applyAlignment="1">
      <alignment horizontal="left" vertical="center"/>
    </xf>
    <xf numFmtId="0" fontId="22" fillId="0" borderId="41" xfId="2" applyFont="1" applyBorder="1" applyAlignment="1">
      <alignment horizontal="left" vertical="center"/>
    </xf>
    <xf numFmtId="0" fontId="22" fillId="0" borderId="42" xfId="2" applyFont="1" applyBorder="1" applyAlignment="1">
      <alignment horizontal="center" vertical="center" wrapText="1"/>
    </xf>
    <xf numFmtId="0" fontId="22" fillId="0" borderId="34" xfId="2" applyFont="1" applyBorder="1" applyAlignment="1">
      <alignment horizontal="center" vertical="center"/>
    </xf>
    <xf numFmtId="0" fontId="22" fillId="0" borderId="40" xfId="2" applyFont="1" applyBorder="1" applyAlignment="1">
      <alignment horizontal="center" vertical="center"/>
    </xf>
    <xf numFmtId="0" fontId="22" fillId="0" borderId="36" xfId="2" applyFont="1" applyBorder="1" applyAlignment="1">
      <alignment horizontal="center" vertical="center"/>
    </xf>
    <xf numFmtId="0" fontId="12" fillId="0" borderId="0" xfId="2" applyFont="1" applyAlignment="1">
      <alignment horizontal="center" vertical="center"/>
    </xf>
    <xf numFmtId="0" fontId="22" fillId="0" borderId="0" xfId="2" applyFont="1" applyAlignment="1">
      <alignment wrapText="1"/>
    </xf>
    <xf numFmtId="0" fontId="22" fillId="0" borderId="0" xfId="2" applyFont="1" applyAlignment="1">
      <alignment horizontal="left"/>
    </xf>
    <xf numFmtId="0" fontId="23" fillId="0" borderId="0" xfId="2" applyFont="1" applyAlignment="1">
      <alignment horizontal="left"/>
    </xf>
    <xf numFmtId="0" fontId="22" fillId="0" borderId="0" xfId="2" applyFont="1" applyAlignment="1">
      <alignment horizontal="left" wrapText="1"/>
    </xf>
    <xf numFmtId="0" fontId="7" fillId="0" borderId="0" xfId="2" applyFont="1" applyAlignment="1">
      <alignment horizontal="center" vertical="center"/>
    </xf>
    <xf numFmtId="0" fontId="22" fillId="0" borderId="0" xfId="2" applyFont="1" applyAlignment="1">
      <alignment horizontal="center"/>
    </xf>
    <xf numFmtId="0" fontId="12" fillId="0" borderId="0" xfId="2" applyFont="1" applyAlignment="1">
      <alignment horizontal="center"/>
    </xf>
    <xf numFmtId="0" fontId="23" fillId="0" borderId="0" xfId="2" applyFont="1" applyAlignment="1">
      <alignment horizontal="center" vertical="center"/>
    </xf>
    <xf numFmtId="0" fontId="33" fillId="0" borderId="0" xfId="2" applyFont="1" applyAlignment="1">
      <alignment horizontal="left" wrapText="1"/>
    </xf>
    <xf numFmtId="0" fontId="22" fillId="0" borderId="0" xfId="2" applyFont="1" applyAlignment="1">
      <alignment horizontal="left" vertical="center" wrapText="1"/>
    </xf>
  </cellXfs>
  <cellStyles count="4">
    <cellStyle name="Hyperlink" xfId="1" builtinId="8"/>
    <cellStyle name="Normal" xfId="0" builtinId="0"/>
    <cellStyle name="Normal 2"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health.ny.gov/facilities/hospital/reimbursement/apr-drg/weigh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health.ny.gov/facilities/hospital/reimbursement/apr-drg/weights/"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health.ny.gov/facilities/hospital/reimbursement/apr-drg/weight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abSelected="1" zoomScaleNormal="100" workbookViewId="0">
      <selection activeCell="B5" sqref="B5"/>
    </sheetView>
  </sheetViews>
  <sheetFormatPr defaultColWidth="8.85546875" defaultRowHeight="12.75" x14ac:dyDescent="0.2"/>
  <cols>
    <col min="1" max="1" width="6.5703125" style="34" customWidth="1"/>
    <col min="2" max="2" width="50.42578125" style="35" customWidth="1"/>
    <col min="3" max="3" width="32.5703125" style="6" customWidth="1"/>
    <col min="4" max="16384" width="8.85546875" style="6"/>
  </cols>
  <sheetData>
    <row r="1" spans="1:4" s="37" customFormat="1" ht="71.45" customHeight="1" thickBot="1" x14ac:dyDescent="0.3">
      <c r="A1" s="82" t="s">
        <v>88</v>
      </c>
      <c r="B1" s="83" t="s">
        <v>75</v>
      </c>
      <c r="C1" s="84" t="s">
        <v>309</v>
      </c>
    </row>
    <row r="2" spans="1:4" ht="20.100000000000001" customHeight="1" x14ac:dyDescent="0.25">
      <c r="A2" s="139" t="s">
        <v>17</v>
      </c>
      <c r="B2" s="140"/>
      <c r="C2" s="4" t="s">
        <v>76</v>
      </c>
      <c r="D2" s="5"/>
    </row>
    <row r="3" spans="1:4" s="9" customFormat="1" ht="17.25" customHeight="1" x14ac:dyDescent="0.25">
      <c r="A3" s="141" t="s">
        <v>86</v>
      </c>
      <c r="B3" s="142"/>
      <c r="C3" s="7"/>
      <c r="D3" s="8"/>
    </row>
    <row r="4" spans="1:4" ht="23.1" customHeight="1" x14ac:dyDescent="0.2">
      <c r="A4" s="10" t="s">
        <v>0</v>
      </c>
      <c r="B4" s="11" t="s">
        <v>91</v>
      </c>
      <c r="C4" s="12" t="s">
        <v>181</v>
      </c>
      <c r="D4" s="5"/>
    </row>
    <row r="5" spans="1:4" ht="27" customHeight="1" x14ac:dyDescent="0.2">
      <c r="A5" s="10" t="s">
        <v>1</v>
      </c>
      <c r="B5" s="13" t="s">
        <v>18</v>
      </c>
      <c r="C5" s="14" t="s">
        <v>92</v>
      </c>
      <c r="D5" s="5"/>
    </row>
    <row r="6" spans="1:4" ht="28.35" customHeight="1" x14ac:dyDescent="0.2">
      <c r="A6" s="10" t="s">
        <v>2</v>
      </c>
      <c r="B6" s="13" t="s">
        <v>110</v>
      </c>
      <c r="C6" s="15" t="s">
        <v>73</v>
      </c>
      <c r="D6" s="5"/>
    </row>
    <row r="7" spans="1:4" ht="28.35" customHeight="1" x14ac:dyDescent="0.2">
      <c r="A7" s="10" t="s">
        <v>3</v>
      </c>
      <c r="B7" s="16" t="s">
        <v>96</v>
      </c>
      <c r="C7" s="12" t="s">
        <v>182</v>
      </c>
      <c r="D7" s="5"/>
    </row>
    <row r="8" spans="1:4" ht="36" customHeight="1" x14ac:dyDescent="0.2">
      <c r="A8" s="10" t="s">
        <v>4</v>
      </c>
      <c r="B8" s="17" t="s">
        <v>95</v>
      </c>
      <c r="C8" s="12" t="s">
        <v>104</v>
      </c>
      <c r="D8" s="5"/>
    </row>
    <row r="9" spans="1:4" ht="25.5" customHeight="1" x14ac:dyDescent="0.2">
      <c r="A9" s="10" t="s">
        <v>5</v>
      </c>
      <c r="B9" s="13" t="s">
        <v>102</v>
      </c>
      <c r="C9" s="14" t="s">
        <v>129</v>
      </c>
      <c r="D9" s="5"/>
    </row>
    <row r="10" spans="1:4" ht="31.5" customHeight="1" x14ac:dyDescent="0.2">
      <c r="A10" s="10" t="s">
        <v>66</v>
      </c>
      <c r="B10" s="17" t="s">
        <v>248</v>
      </c>
      <c r="C10" s="18" t="s">
        <v>97</v>
      </c>
    </row>
    <row r="11" spans="1:4" ht="27.75" customHeight="1" x14ac:dyDescent="0.2">
      <c r="A11" s="10" t="s">
        <v>67</v>
      </c>
      <c r="B11" s="17" t="s">
        <v>249</v>
      </c>
      <c r="C11" s="18" t="str">
        <f>C10</f>
        <v xml:space="preserve">Line 6 x Surcharge % </v>
      </c>
    </row>
    <row r="12" spans="1:4" ht="23.25" customHeight="1" x14ac:dyDescent="0.2">
      <c r="A12" s="10" t="s">
        <v>98</v>
      </c>
      <c r="B12" s="17" t="s">
        <v>71</v>
      </c>
      <c r="C12" s="14" t="s">
        <v>100</v>
      </c>
    </row>
    <row r="13" spans="1:4" ht="27" customHeight="1" x14ac:dyDescent="0.2">
      <c r="A13" s="19" t="s">
        <v>99</v>
      </c>
      <c r="B13" s="20" t="s">
        <v>83</v>
      </c>
      <c r="C13" s="21" t="s">
        <v>101</v>
      </c>
    </row>
    <row r="14" spans="1:4" ht="20.100000000000001" customHeight="1" x14ac:dyDescent="0.25">
      <c r="A14" s="139" t="s">
        <v>30</v>
      </c>
      <c r="B14" s="140"/>
      <c r="C14" s="4" t="s">
        <v>76</v>
      </c>
    </row>
    <row r="15" spans="1:4" ht="27.6" customHeight="1" x14ac:dyDescent="0.2">
      <c r="A15" s="10" t="s">
        <v>8</v>
      </c>
      <c r="B15" s="17" t="s">
        <v>19</v>
      </c>
      <c r="C15" s="12" t="s">
        <v>111</v>
      </c>
    </row>
    <row r="16" spans="1:4" ht="20.100000000000001" customHeight="1" x14ac:dyDescent="0.2">
      <c r="A16" s="10" t="s">
        <v>9</v>
      </c>
      <c r="B16" s="17" t="s">
        <v>72</v>
      </c>
      <c r="C16" s="14" t="s">
        <v>20</v>
      </c>
    </row>
    <row r="17" spans="1:3" ht="25.5" x14ac:dyDescent="0.2">
      <c r="A17" s="10" t="s">
        <v>10</v>
      </c>
      <c r="B17" s="13" t="s">
        <v>22</v>
      </c>
      <c r="C17" s="15" t="s">
        <v>134</v>
      </c>
    </row>
    <row r="18" spans="1:3" ht="27.75" customHeight="1" x14ac:dyDescent="0.2">
      <c r="A18" s="10" t="s">
        <v>11</v>
      </c>
      <c r="B18" s="17" t="s">
        <v>250</v>
      </c>
      <c r="C18" s="18" t="s">
        <v>77</v>
      </c>
    </row>
    <row r="19" spans="1:3" ht="28.5" customHeight="1" x14ac:dyDescent="0.2">
      <c r="A19" s="10" t="s">
        <v>12</v>
      </c>
      <c r="B19" s="17" t="s">
        <v>251</v>
      </c>
      <c r="C19" s="18" t="str">
        <f>C18</f>
        <v>Line 11 x Surcharge %</v>
      </c>
    </row>
    <row r="20" spans="1:3" ht="27.75" customHeight="1" x14ac:dyDescent="0.2">
      <c r="A20" s="10" t="s">
        <v>13</v>
      </c>
      <c r="B20" s="17" t="s">
        <v>71</v>
      </c>
      <c r="C20" s="14" t="s">
        <v>15</v>
      </c>
    </row>
    <row r="21" spans="1:3" ht="31.5" customHeight="1" x14ac:dyDescent="0.2">
      <c r="A21" s="19" t="s">
        <v>14</v>
      </c>
      <c r="B21" s="20" t="s">
        <v>83</v>
      </c>
      <c r="C21" s="21" t="s">
        <v>16</v>
      </c>
    </row>
    <row r="22" spans="1:3" ht="14.1" customHeight="1" x14ac:dyDescent="0.2">
      <c r="A22" s="22" t="s">
        <v>89</v>
      </c>
      <c r="B22" s="23"/>
      <c r="C22" s="24" t="s">
        <v>68</v>
      </c>
    </row>
    <row r="23" spans="1:3" x14ac:dyDescent="0.2">
      <c r="A23" s="25"/>
      <c r="B23" s="26" t="s">
        <v>90</v>
      </c>
      <c r="C23" s="27">
        <v>9.6299999999999997E-2</v>
      </c>
    </row>
    <row r="24" spans="1:3" x14ac:dyDescent="0.2">
      <c r="A24" s="22"/>
      <c r="B24" s="23"/>
      <c r="C24" s="24" t="s">
        <v>69</v>
      </c>
    </row>
    <row r="25" spans="1:3" x14ac:dyDescent="0.2">
      <c r="A25" s="28"/>
      <c r="B25" s="29" t="s">
        <v>90</v>
      </c>
      <c r="C25" s="30" t="s">
        <v>180</v>
      </c>
    </row>
    <row r="26" spans="1:3" ht="15" x14ac:dyDescent="0.2">
      <c r="A26" s="31" t="s">
        <v>93</v>
      </c>
      <c r="B26" s="2" t="s">
        <v>94</v>
      </c>
      <c r="C26" s="32"/>
    </row>
    <row r="27" spans="1:3" x14ac:dyDescent="0.2">
      <c r="A27" s="1"/>
      <c r="B27" s="132" t="s">
        <v>308</v>
      </c>
      <c r="C27" s="33"/>
    </row>
  </sheetData>
  <mergeCells count="3">
    <mergeCell ref="A2:B2"/>
    <mergeCell ref="A14:B14"/>
    <mergeCell ref="A3:B3"/>
  </mergeCells>
  <phoneticPr fontId="0" type="noConversion"/>
  <hyperlinks>
    <hyperlink ref="B27" r:id="rId1" xr:uid="{00000000-0004-0000-0000-000000000000}"/>
  </hyperlinks>
  <printOptions horizontalCentered="1"/>
  <pageMargins left="0.17" right="0" top="1.35" bottom="0.67" header="0.28999999999999998" footer="0.27"/>
  <pageSetup scale="90" orientation="portrait" r:id="rId2"/>
  <headerFooter alignWithMargins="0">
    <oddHeader>&amp;L&amp;G&amp;C&amp;"Arial,Bold"&amp;12
WORKERS' COMP - NO FAULT
INLIER PAYMENT&amp;RSample Payment
Calculation Worksheet</oddHeader>
    <oddFooter>&amp;L&amp;A&amp;CPage &amp;P of &amp;N&amp;RJanuary 2023</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zoomScaleNormal="100" workbookViewId="0">
      <selection sqref="A1:C1"/>
    </sheetView>
  </sheetViews>
  <sheetFormatPr defaultColWidth="8.85546875" defaultRowHeight="12.75" x14ac:dyDescent="0.2"/>
  <cols>
    <col min="1" max="1" width="6.5703125" style="34" customWidth="1"/>
    <col min="2" max="2" width="41.42578125" style="35" customWidth="1"/>
    <col min="3" max="3" width="36" style="6" customWidth="1"/>
    <col min="4" max="16384" width="8.85546875" style="6"/>
  </cols>
  <sheetData>
    <row r="1" spans="1:4" s="37" customFormat="1" ht="40.35" customHeight="1" thickBot="1" x14ac:dyDescent="0.3">
      <c r="A1" s="146" t="s">
        <v>109</v>
      </c>
      <c r="B1" s="147"/>
      <c r="C1" s="148"/>
      <c r="D1" s="36"/>
    </row>
    <row r="2" spans="1:4" s="37" customFormat="1" ht="66.75" thickBot="1" x14ac:dyDescent="0.3">
      <c r="A2" s="82" t="s">
        <v>88</v>
      </c>
      <c r="B2" s="83" t="s">
        <v>75</v>
      </c>
      <c r="C2" s="85" t="s">
        <v>309</v>
      </c>
    </row>
    <row r="3" spans="1:4" ht="20.100000000000001" customHeight="1" x14ac:dyDescent="0.25">
      <c r="A3" s="143" t="s">
        <v>34</v>
      </c>
      <c r="B3" s="140"/>
      <c r="C3" s="38" t="s">
        <v>76</v>
      </c>
      <c r="D3" s="5"/>
    </row>
    <row r="4" spans="1:4" ht="20.100000000000001" customHeight="1" x14ac:dyDescent="0.2">
      <c r="A4" s="39" t="s">
        <v>0</v>
      </c>
      <c r="B4" s="13" t="s">
        <v>35</v>
      </c>
      <c r="C4" s="40"/>
      <c r="D4" s="5"/>
    </row>
    <row r="5" spans="1:4" ht="20.100000000000001" customHeight="1" x14ac:dyDescent="0.2">
      <c r="A5" s="41"/>
      <c r="B5" s="13" t="s">
        <v>29</v>
      </c>
      <c r="C5" s="40" t="s">
        <v>20</v>
      </c>
      <c r="D5" s="5"/>
    </row>
    <row r="6" spans="1:4" ht="20.100000000000001" customHeight="1" x14ac:dyDescent="0.2">
      <c r="A6" s="41"/>
      <c r="B6" s="17" t="s">
        <v>78</v>
      </c>
      <c r="C6" s="40" t="s">
        <v>20</v>
      </c>
      <c r="D6" s="5"/>
    </row>
    <row r="7" spans="1:4" ht="20.100000000000001" customHeight="1" x14ac:dyDescent="0.2">
      <c r="A7" s="41"/>
      <c r="B7" s="17" t="s">
        <v>79</v>
      </c>
      <c r="C7" s="40" t="s">
        <v>36</v>
      </c>
      <c r="D7" s="5"/>
    </row>
    <row r="8" spans="1:4" ht="20.100000000000001" customHeight="1" x14ac:dyDescent="0.2">
      <c r="A8" s="39" t="s">
        <v>1</v>
      </c>
      <c r="B8" s="42" t="s">
        <v>84</v>
      </c>
      <c r="C8" s="43" t="s">
        <v>85</v>
      </c>
      <c r="D8" s="5"/>
    </row>
    <row r="9" spans="1:4" s="9" customFormat="1" ht="17.25" customHeight="1" x14ac:dyDescent="0.25">
      <c r="A9" s="144" t="s">
        <v>87</v>
      </c>
      <c r="B9" s="145"/>
      <c r="C9" s="44"/>
      <c r="D9" s="8"/>
    </row>
    <row r="10" spans="1:4" ht="17.100000000000001" customHeight="1" x14ac:dyDescent="0.2">
      <c r="A10" s="45" t="s">
        <v>2</v>
      </c>
      <c r="B10" s="11" t="s">
        <v>91</v>
      </c>
      <c r="C10" s="46" t="s">
        <v>181</v>
      </c>
      <c r="D10" s="5"/>
    </row>
    <row r="11" spans="1:4" ht="25.5" x14ac:dyDescent="0.2">
      <c r="A11" s="41" t="s">
        <v>3</v>
      </c>
      <c r="B11" s="13" t="s">
        <v>18</v>
      </c>
      <c r="C11" s="40" t="s">
        <v>92</v>
      </c>
      <c r="D11" s="5"/>
    </row>
    <row r="12" spans="1:4" ht="20.100000000000001" customHeight="1" x14ac:dyDescent="0.2">
      <c r="A12" s="41" t="s">
        <v>4</v>
      </c>
      <c r="B12" s="13" t="s">
        <v>110</v>
      </c>
      <c r="C12" s="40" t="s">
        <v>70</v>
      </c>
      <c r="D12" s="5"/>
    </row>
    <row r="13" spans="1:4" ht="25.5" x14ac:dyDescent="0.2">
      <c r="A13" s="41" t="s">
        <v>5</v>
      </c>
      <c r="B13" s="17" t="s">
        <v>138</v>
      </c>
      <c r="C13" s="40" t="s">
        <v>92</v>
      </c>
    </row>
    <row r="14" spans="1:4" ht="20.100000000000001" customHeight="1" x14ac:dyDescent="0.2">
      <c r="A14" s="41" t="s">
        <v>6</v>
      </c>
      <c r="B14" s="13" t="s">
        <v>31</v>
      </c>
      <c r="C14" s="40" t="s">
        <v>140</v>
      </c>
    </row>
    <row r="15" spans="1:4" ht="20.100000000000001" customHeight="1" x14ac:dyDescent="0.2">
      <c r="A15" s="41" t="s">
        <v>7</v>
      </c>
      <c r="B15" s="13" t="s">
        <v>37</v>
      </c>
      <c r="C15" s="47"/>
    </row>
    <row r="16" spans="1:4" ht="38.25" x14ac:dyDescent="0.2">
      <c r="A16" s="41"/>
      <c r="B16" s="48" t="s">
        <v>39</v>
      </c>
      <c r="C16" s="49">
        <v>1</v>
      </c>
    </row>
    <row r="17" spans="1:3" ht="25.5" x14ac:dyDescent="0.2">
      <c r="A17" s="41"/>
      <c r="B17" s="48" t="s">
        <v>38</v>
      </c>
      <c r="C17" s="49">
        <v>1.2</v>
      </c>
    </row>
    <row r="18" spans="1:3" ht="20.100000000000001" customHeight="1" x14ac:dyDescent="0.2">
      <c r="A18" s="41" t="s">
        <v>8</v>
      </c>
      <c r="B18" s="13" t="s">
        <v>40</v>
      </c>
      <c r="C18" s="50" t="s">
        <v>143</v>
      </c>
    </row>
    <row r="19" spans="1:3" ht="20.100000000000001" customHeight="1" x14ac:dyDescent="0.2">
      <c r="A19" s="41" t="s">
        <v>9</v>
      </c>
      <c r="B19" s="13" t="s">
        <v>141</v>
      </c>
      <c r="C19" s="46" t="s">
        <v>105</v>
      </c>
    </row>
    <row r="20" spans="1:3" ht="20.100000000000001" customHeight="1" x14ac:dyDescent="0.2">
      <c r="A20" s="41" t="s">
        <v>10</v>
      </c>
      <c r="B20" s="13" t="s">
        <v>142</v>
      </c>
      <c r="C20" s="40" t="s">
        <v>144</v>
      </c>
    </row>
    <row r="21" spans="1:3" ht="20.100000000000001" customHeight="1" x14ac:dyDescent="0.2">
      <c r="A21" s="41" t="s">
        <v>32</v>
      </c>
      <c r="B21" s="17" t="s">
        <v>145</v>
      </c>
      <c r="C21" s="50" t="s">
        <v>147</v>
      </c>
    </row>
    <row r="22" spans="1:3" ht="20.100000000000001" customHeight="1" x14ac:dyDescent="0.2">
      <c r="A22" s="41" t="s">
        <v>33</v>
      </c>
      <c r="B22" s="16" t="s">
        <v>146</v>
      </c>
      <c r="C22" s="46" t="s">
        <v>182</v>
      </c>
    </row>
    <row r="23" spans="1:3" ht="20.100000000000001" customHeight="1" x14ac:dyDescent="0.2">
      <c r="A23" s="41" t="s">
        <v>139</v>
      </c>
      <c r="B23" s="16" t="s">
        <v>148</v>
      </c>
      <c r="C23" s="46" t="s">
        <v>149</v>
      </c>
    </row>
    <row r="24" spans="1:3" ht="20.100000000000001" customHeight="1" x14ac:dyDescent="0.2">
      <c r="A24" s="41" t="s">
        <v>150</v>
      </c>
      <c r="B24" s="13" t="s">
        <v>117</v>
      </c>
      <c r="C24" s="51"/>
    </row>
    <row r="25" spans="1:3" ht="20.100000000000001" customHeight="1" x14ac:dyDescent="0.2">
      <c r="A25" s="52" t="s">
        <v>114</v>
      </c>
      <c r="B25" s="13" t="s">
        <v>115</v>
      </c>
      <c r="C25" s="40" t="s">
        <v>116</v>
      </c>
    </row>
    <row r="26" spans="1:3" ht="25.5" x14ac:dyDescent="0.2">
      <c r="A26" s="41" t="s">
        <v>151</v>
      </c>
      <c r="B26" s="13" t="s">
        <v>137</v>
      </c>
      <c r="C26" s="40" t="s">
        <v>156</v>
      </c>
    </row>
    <row r="27" spans="1:3" ht="27.75" customHeight="1" x14ac:dyDescent="0.2">
      <c r="A27" s="41" t="s">
        <v>152</v>
      </c>
      <c r="B27" s="17" t="s">
        <v>250</v>
      </c>
      <c r="C27" s="53" t="s">
        <v>157</v>
      </c>
    </row>
    <row r="28" spans="1:3" ht="31.5" customHeight="1" x14ac:dyDescent="0.2">
      <c r="A28" s="41" t="s">
        <v>153</v>
      </c>
      <c r="B28" s="17" t="s">
        <v>251</v>
      </c>
      <c r="C28" s="53" t="str">
        <f>C27</f>
        <v>Line 16 x Surcharge %</v>
      </c>
    </row>
    <row r="29" spans="1:3" ht="24.75" customHeight="1" x14ac:dyDescent="0.2">
      <c r="A29" s="41" t="s">
        <v>154</v>
      </c>
      <c r="B29" s="17" t="s">
        <v>71</v>
      </c>
      <c r="C29" s="40" t="s">
        <v>158</v>
      </c>
    </row>
    <row r="30" spans="1:3" ht="25.5" x14ac:dyDescent="0.2">
      <c r="A30" s="54" t="s">
        <v>155</v>
      </c>
      <c r="B30" s="20" t="s">
        <v>83</v>
      </c>
      <c r="C30" s="55" t="s">
        <v>159</v>
      </c>
    </row>
    <row r="31" spans="1:3" x14ac:dyDescent="0.2">
      <c r="A31" s="54" t="s">
        <v>160</v>
      </c>
      <c r="B31" s="20" t="s">
        <v>162</v>
      </c>
      <c r="C31" s="55" t="s">
        <v>161</v>
      </c>
    </row>
    <row r="32" spans="1:3" ht="25.5" x14ac:dyDescent="0.2">
      <c r="A32" s="54" t="s">
        <v>163</v>
      </c>
      <c r="B32" s="20" t="s">
        <v>164</v>
      </c>
      <c r="C32" s="55" t="s">
        <v>165</v>
      </c>
    </row>
    <row r="33" spans="1:4" ht="28.35" customHeight="1" x14ac:dyDescent="0.2">
      <c r="A33" s="56" t="s">
        <v>112</v>
      </c>
      <c r="B33" s="149" t="s">
        <v>113</v>
      </c>
      <c r="C33" s="150"/>
      <c r="D33" s="3"/>
    </row>
    <row r="34" spans="1:4" x14ac:dyDescent="0.2">
      <c r="A34" s="57" t="s">
        <v>89</v>
      </c>
      <c r="B34" s="29"/>
      <c r="C34" s="58" t="s">
        <v>68</v>
      </c>
    </row>
    <row r="35" spans="1:4" ht="12" customHeight="1" x14ac:dyDescent="0.2">
      <c r="A35" s="59"/>
      <c r="B35" s="26" t="s">
        <v>90</v>
      </c>
      <c r="C35" s="60">
        <f>Inlier!C23</f>
        <v>9.6299999999999997E-2</v>
      </c>
    </row>
    <row r="36" spans="1:4" x14ac:dyDescent="0.2">
      <c r="A36" s="61"/>
      <c r="B36" s="23"/>
      <c r="C36" s="62" t="s">
        <v>69</v>
      </c>
    </row>
    <row r="37" spans="1:4" x14ac:dyDescent="0.2">
      <c r="A37" s="59"/>
      <c r="B37" s="26" t="s">
        <v>90</v>
      </c>
      <c r="C37" s="60" t="str">
        <f>Inlier!C25</f>
        <v>9.63%&amp;28.27%</v>
      </c>
    </row>
    <row r="38" spans="1:4" ht="15" x14ac:dyDescent="0.2">
      <c r="A38" s="31" t="s">
        <v>93</v>
      </c>
      <c r="B38" s="2" t="s">
        <v>94</v>
      </c>
      <c r="C38" s="32"/>
    </row>
    <row r="39" spans="1:4" x14ac:dyDescent="0.2">
      <c r="A39" s="1"/>
      <c r="B39" s="132" t="s">
        <v>308</v>
      </c>
      <c r="C39" s="33"/>
    </row>
  </sheetData>
  <mergeCells count="4">
    <mergeCell ref="A3:B3"/>
    <mergeCell ref="A9:B9"/>
    <mergeCell ref="A1:C1"/>
    <mergeCell ref="B33:C33"/>
  </mergeCells>
  <phoneticPr fontId="0" type="noConversion"/>
  <hyperlinks>
    <hyperlink ref="B39" r:id="rId1" xr:uid="{00000000-0004-0000-0100-000000000000}"/>
  </hyperlinks>
  <printOptions horizontalCentered="1"/>
  <pageMargins left="0.33" right="0.21" top="0.73" bottom="0.49" header="0.28999999999999998" footer="0.28999999999999998"/>
  <pageSetup scale="82" orientation="portrait" r:id="rId2"/>
  <headerFooter alignWithMargins="0">
    <oddHeader xml:space="preserve">&amp;L&amp;G&amp;C&amp;"Arial,Bold"&amp;12WORKERS' COMP - NO FAULT
TRANSFER PAYMENT&amp;RSample Payment
Calculation Worksheet
</oddHeader>
    <oddFooter>&amp;L&amp;A&amp;CPage &amp;P of &amp;N&amp;RJanuary 2023</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7"/>
  <sheetViews>
    <sheetView zoomScaleNormal="100" workbookViewId="0">
      <selection activeCell="H16" sqref="H16"/>
    </sheetView>
  </sheetViews>
  <sheetFormatPr defaultColWidth="8.85546875" defaultRowHeight="12.75" x14ac:dyDescent="0.2"/>
  <cols>
    <col min="1" max="1" width="6.42578125" style="34" customWidth="1"/>
    <col min="2" max="2" width="42.5703125" style="35" customWidth="1"/>
    <col min="3" max="3" width="35.42578125" style="6" customWidth="1"/>
    <col min="4" max="16384" width="8.85546875" style="6"/>
  </cols>
  <sheetData>
    <row r="1" spans="1:4" ht="37.5" customHeight="1" thickBot="1" x14ac:dyDescent="0.25">
      <c r="A1" s="153" t="s">
        <v>252</v>
      </c>
      <c r="B1" s="154"/>
      <c r="C1" s="155"/>
    </row>
    <row r="2" spans="1:4" s="37" customFormat="1" ht="53.1" customHeight="1" thickBot="1" x14ac:dyDescent="0.3">
      <c r="A2" s="82" t="s">
        <v>88</v>
      </c>
      <c r="B2" s="83" t="s">
        <v>75</v>
      </c>
      <c r="C2" s="85" t="s">
        <v>309</v>
      </c>
    </row>
    <row r="3" spans="1:4" ht="20.100000000000001" customHeight="1" x14ac:dyDescent="0.25">
      <c r="A3" s="139" t="s">
        <v>41</v>
      </c>
      <c r="B3" s="140"/>
      <c r="C3" s="4" t="s">
        <v>76</v>
      </c>
      <c r="D3" s="5"/>
    </row>
    <row r="4" spans="1:4" ht="25.5" x14ac:dyDescent="0.2">
      <c r="A4" s="63" t="s">
        <v>0</v>
      </c>
      <c r="B4" s="64" t="s">
        <v>43</v>
      </c>
      <c r="C4" s="14" t="s">
        <v>42</v>
      </c>
      <c r="D4" s="5"/>
    </row>
    <row r="5" spans="1:4" ht="20.100000000000001" customHeight="1" x14ac:dyDescent="0.2">
      <c r="A5" s="63" t="s">
        <v>1</v>
      </c>
      <c r="B5" s="13" t="s">
        <v>44</v>
      </c>
      <c r="C5" s="65"/>
      <c r="D5" s="5"/>
    </row>
    <row r="6" spans="1:4" ht="15.6" customHeight="1" x14ac:dyDescent="0.2">
      <c r="A6" s="63"/>
      <c r="B6" s="13" t="s">
        <v>45</v>
      </c>
      <c r="C6" s="14" t="s">
        <v>46</v>
      </c>
      <c r="D6" s="5"/>
    </row>
    <row r="7" spans="1:4" ht="15.6" customHeight="1" x14ac:dyDescent="0.2">
      <c r="A7" s="63"/>
      <c r="B7" s="13" t="s">
        <v>47</v>
      </c>
      <c r="C7" s="14" t="s">
        <v>48</v>
      </c>
      <c r="D7" s="5"/>
    </row>
    <row r="8" spans="1:4" ht="25.5" x14ac:dyDescent="0.2">
      <c r="A8" s="63"/>
      <c r="B8" s="13" t="s">
        <v>58</v>
      </c>
      <c r="C8" s="14" t="s">
        <v>53</v>
      </c>
      <c r="D8" s="5"/>
    </row>
    <row r="9" spans="1:4" ht="15.6" customHeight="1" x14ac:dyDescent="0.2">
      <c r="A9" s="63"/>
      <c r="B9" s="13" t="s">
        <v>50</v>
      </c>
      <c r="C9" s="14" t="s">
        <v>49</v>
      </c>
      <c r="D9" s="5"/>
    </row>
    <row r="10" spans="1:4" ht="15.6" customHeight="1" x14ac:dyDescent="0.2">
      <c r="A10" s="63"/>
      <c r="B10" s="13" t="s">
        <v>51</v>
      </c>
      <c r="C10" s="14" t="s">
        <v>52</v>
      </c>
      <c r="D10" s="5"/>
    </row>
    <row r="11" spans="1:4" ht="15.6" customHeight="1" x14ac:dyDescent="0.2">
      <c r="A11" s="63"/>
      <c r="B11" s="13" t="s">
        <v>59</v>
      </c>
      <c r="C11" s="14" t="s">
        <v>61</v>
      </c>
      <c r="D11" s="5"/>
    </row>
    <row r="12" spans="1:4" ht="20.100000000000001" customHeight="1" x14ac:dyDescent="0.2">
      <c r="A12" s="63" t="s">
        <v>2</v>
      </c>
      <c r="B12" s="13" t="s">
        <v>54</v>
      </c>
      <c r="C12" s="14" t="s">
        <v>60</v>
      </c>
      <c r="D12" s="5"/>
    </row>
    <row r="13" spans="1:4" ht="20.100000000000001" customHeight="1" x14ac:dyDescent="0.2">
      <c r="A13" s="63" t="s">
        <v>3</v>
      </c>
      <c r="B13" s="13" t="s">
        <v>55</v>
      </c>
      <c r="C13" s="12" t="s">
        <v>127</v>
      </c>
      <c r="D13" s="5"/>
    </row>
    <row r="14" spans="1:4" ht="25.5" x14ac:dyDescent="0.2">
      <c r="A14" s="63" t="s">
        <v>4</v>
      </c>
      <c r="B14" s="13" t="s">
        <v>56</v>
      </c>
      <c r="C14" s="15" t="s">
        <v>70</v>
      </c>
      <c r="D14" s="5"/>
    </row>
    <row r="15" spans="1:4" ht="20.100000000000001" customHeight="1" x14ac:dyDescent="0.2">
      <c r="A15" s="63" t="s">
        <v>5</v>
      </c>
      <c r="B15" s="66" t="s">
        <v>118</v>
      </c>
      <c r="C15" s="65"/>
      <c r="D15" s="5"/>
    </row>
    <row r="16" spans="1:4" ht="20.100000000000001" customHeight="1" x14ac:dyDescent="0.2">
      <c r="A16" s="13"/>
      <c r="B16" s="17" t="s">
        <v>119</v>
      </c>
      <c r="C16" s="14" t="s">
        <v>120</v>
      </c>
      <c r="D16" s="5"/>
    </row>
    <row r="17" spans="1:6" ht="25.5" x14ac:dyDescent="0.2">
      <c r="A17" s="63"/>
      <c r="B17" s="13" t="s">
        <v>121</v>
      </c>
      <c r="C17" s="12" t="s">
        <v>183</v>
      </c>
      <c r="D17" s="5"/>
    </row>
    <row r="18" spans="1:6" ht="20.100000000000001" customHeight="1" x14ac:dyDescent="0.2">
      <c r="A18" s="63"/>
      <c r="B18" s="13" t="s">
        <v>122</v>
      </c>
      <c r="C18" s="14" t="s">
        <v>81</v>
      </c>
      <c r="D18" s="5"/>
    </row>
    <row r="19" spans="1:6" ht="20.100000000000001" customHeight="1" x14ac:dyDescent="0.2">
      <c r="A19" s="63" t="s">
        <v>6</v>
      </c>
      <c r="B19" s="67" t="s">
        <v>123</v>
      </c>
      <c r="C19" s="65"/>
      <c r="D19" s="5"/>
    </row>
    <row r="20" spans="1:6" x14ac:dyDescent="0.2">
      <c r="A20" s="63"/>
      <c r="B20" s="16" t="s">
        <v>124</v>
      </c>
      <c r="C20" s="68" t="s">
        <v>125</v>
      </c>
      <c r="D20" s="5"/>
    </row>
    <row r="21" spans="1:6" ht="26.25" thickBot="1" x14ac:dyDescent="0.25">
      <c r="A21" s="69"/>
      <c r="B21" s="20" t="s">
        <v>126</v>
      </c>
      <c r="C21" s="70" t="s">
        <v>128</v>
      </c>
      <c r="D21" s="5"/>
    </row>
    <row r="22" spans="1:6" ht="39.6" customHeight="1" thickBot="1" x14ac:dyDescent="0.25">
      <c r="A22" s="156" t="s">
        <v>130</v>
      </c>
      <c r="B22" s="157"/>
      <c r="C22" s="158"/>
      <c r="D22" s="71"/>
      <c r="E22" s="71"/>
      <c r="F22" s="9"/>
    </row>
    <row r="23" spans="1:6" s="9" customFormat="1" ht="15.75" x14ac:dyDescent="0.25">
      <c r="A23" s="151" t="s">
        <v>41</v>
      </c>
      <c r="B23" s="152"/>
      <c r="C23" s="4" t="s">
        <v>76</v>
      </c>
      <c r="D23" s="71"/>
      <c r="E23" s="71"/>
    </row>
    <row r="24" spans="1:6" s="9" customFormat="1" ht="35.25" customHeight="1" x14ac:dyDescent="0.2">
      <c r="A24" s="63" t="s">
        <v>7</v>
      </c>
      <c r="B24" s="16" t="s">
        <v>131</v>
      </c>
      <c r="C24" s="72" t="s">
        <v>132</v>
      </c>
      <c r="D24" s="71"/>
      <c r="E24" s="71"/>
    </row>
    <row r="25" spans="1:6" s="9" customFormat="1" ht="15.75" x14ac:dyDescent="0.2">
      <c r="A25" s="63" t="s">
        <v>8</v>
      </c>
      <c r="B25" s="13" t="s">
        <v>135</v>
      </c>
      <c r="C25" s="73" t="s">
        <v>136</v>
      </c>
      <c r="D25" s="71"/>
      <c r="E25" s="71"/>
    </row>
    <row r="26" spans="1:6" s="9" customFormat="1" ht="15.75" x14ac:dyDescent="0.2">
      <c r="A26" s="63" t="s">
        <v>9</v>
      </c>
      <c r="B26" s="42" t="s">
        <v>133</v>
      </c>
      <c r="C26" s="74" t="s">
        <v>175</v>
      </c>
      <c r="D26" s="71"/>
      <c r="E26" s="71"/>
    </row>
    <row r="27" spans="1:6" ht="25.5" x14ac:dyDescent="0.2">
      <c r="A27" s="75" t="s">
        <v>176</v>
      </c>
      <c r="B27" s="76" t="s">
        <v>250</v>
      </c>
      <c r="C27" s="77" t="s">
        <v>178</v>
      </c>
    </row>
    <row r="28" spans="1:6" ht="25.5" x14ac:dyDescent="0.2">
      <c r="A28" s="63" t="s">
        <v>177</v>
      </c>
      <c r="B28" s="17" t="s">
        <v>251</v>
      </c>
      <c r="C28" s="78" t="str">
        <f>C27</f>
        <v>Line 10 x Surcharge %</v>
      </c>
    </row>
    <row r="29" spans="1:6" ht="25.5" x14ac:dyDescent="0.2">
      <c r="A29" s="63" t="s">
        <v>11</v>
      </c>
      <c r="B29" s="17" t="s">
        <v>71</v>
      </c>
      <c r="C29" s="79" t="s">
        <v>178</v>
      </c>
    </row>
    <row r="30" spans="1:6" ht="25.5" x14ac:dyDescent="0.2">
      <c r="A30" s="63" t="s">
        <v>12</v>
      </c>
      <c r="B30" s="20" t="s">
        <v>83</v>
      </c>
      <c r="C30" s="80" t="s">
        <v>179</v>
      </c>
    </row>
    <row r="31" spans="1:6" ht="25.5" customHeight="1" x14ac:dyDescent="0.2">
      <c r="A31" s="63" t="s">
        <v>33</v>
      </c>
      <c r="B31" s="16" t="s">
        <v>162</v>
      </c>
      <c r="C31" s="14" t="s">
        <v>161</v>
      </c>
    </row>
    <row r="32" spans="1:6" s="81" customFormat="1" ht="14.1" customHeight="1" x14ac:dyDescent="0.2">
      <c r="A32" s="22" t="s">
        <v>89</v>
      </c>
      <c r="B32" s="23"/>
      <c r="C32" s="24" t="s">
        <v>68</v>
      </c>
    </row>
    <row r="33" spans="1:3" x14ac:dyDescent="0.2">
      <c r="A33" s="25"/>
      <c r="B33" s="26" t="s">
        <v>90</v>
      </c>
      <c r="C33" s="27">
        <f>Inlier!C23</f>
        <v>9.6299999999999997E-2</v>
      </c>
    </row>
    <row r="34" spans="1:3" x14ac:dyDescent="0.2">
      <c r="A34" s="22"/>
      <c r="B34" s="23"/>
      <c r="C34" s="24" t="s">
        <v>69</v>
      </c>
    </row>
    <row r="35" spans="1:3" x14ac:dyDescent="0.2">
      <c r="A35" s="25"/>
      <c r="B35" s="26" t="s">
        <v>90</v>
      </c>
      <c r="C35" s="27" t="str">
        <f>Inlier!C25</f>
        <v>9.63%&amp;28.27%</v>
      </c>
    </row>
    <row r="36" spans="1:3" ht="15" x14ac:dyDescent="0.2">
      <c r="A36" s="31" t="s">
        <v>93</v>
      </c>
      <c r="B36" s="2" t="s">
        <v>94</v>
      </c>
      <c r="C36" s="32"/>
    </row>
    <row r="37" spans="1:3" x14ac:dyDescent="0.2">
      <c r="A37" s="1"/>
      <c r="B37" s="132" t="s">
        <v>308</v>
      </c>
      <c r="C37" s="33"/>
    </row>
  </sheetData>
  <mergeCells count="4">
    <mergeCell ref="A23:B23"/>
    <mergeCell ref="A1:C1"/>
    <mergeCell ref="A3:B3"/>
    <mergeCell ref="A22:C22"/>
  </mergeCells>
  <phoneticPr fontId="0" type="noConversion"/>
  <hyperlinks>
    <hyperlink ref="B37" r:id="rId1" xr:uid="{00000000-0004-0000-0200-000000000000}"/>
  </hyperlinks>
  <printOptions horizontalCentered="1"/>
  <pageMargins left="0.18" right="0.27" top="1.1599999999999999" bottom="0.62" header="0.32" footer="0.26"/>
  <pageSetup scale="83" fitToHeight="2" orientation="portrait" r:id="rId2"/>
  <headerFooter alignWithMargins="0">
    <oddHeader xml:space="preserve">&amp;L&amp;G&amp;C&amp;"Arial,Bold"&amp;12
WORKERS' COMP - NO FAULT
HIGH COST OUTLIER PAYMENT&amp;RSample Payment
Calculation Worksheet
</oddHeader>
    <oddFooter>&amp;L&amp;A&amp;CPage &amp;P of &amp;N&amp;RJanuary 2023</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5"/>
  <sheetViews>
    <sheetView zoomScaleNormal="100" workbookViewId="0"/>
  </sheetViews>
  <sheetFormatPr defaultColWidth="8.85546875" defaultRowHeight="12.75" x14ac:dyDescent="0.2"/>
  <cols>
    <col min="1" max="1" width="7" style="34" customWidth="1"/>
    <col min="2" max="2" width="56.42578125" style="35" customWidth="1"/>
    <col min="3" max="3" width="27.28515625" style="6" customWidth="1"/>
    <col min="4" max="16384" width="8.85546875" style="6"/>
  </cols>
  <sheetData>
    <row r="1" spans="1:4" s="37" customFormat="1" ht="83.25" thickBot="1" x14ac:dyDescent="0.3">
      <c r="A1" s="82" t="s">
        <v>88</v>
      </c>
      <c r="B1" s="83" t="s">
        <v>75</v>
      </c>
      <c r="C1" s="84" t="s">
        <v>309</v>
      </c>
    </row>
    <row r="2" spans="1:4" ht="27" customHeight="1" x14ac:dyDescent="0.2">
      <c r="A2" s="159" t="s">
        <v>64</v>
      </c>
      <c r="B2" s="160"/>
      <c r="C2" s="4" t="s">
        <v>76</v>
      </c>
      <c r="D2" s="5"/>
    </row>
    <row r="3" spans="1:4" ht="38.25" x14ac:dyDescent="0.2">
      <c r="A3" s="63" t="s">
        <v>0</v>
      </c>
      <c r="B3" s="17" t="s">
        <v>103</v>
      </c>
      <c r="C3" s="86" t="s">
        <v>306</v>
      </c>
      <c r="D3" s="5"/>
    </row>
    <row r="4" spans="1:4" x14ac:dyDescent="0.2">
      <c r="A4" s="63" t="s">
        <v>1</v>
      </c>
      <c r="B4" s="13" t="s">
        <v>62</v>
      </c>
      <c r="C4" s="65"/>
      <c r="D4" s="5"/>
    </row>
    <row r="5" spans="1:4" x14ac:dyDescent="0.2">
      <c r="A5" s="13"/>
      <c r="B5" s="13" t="s">
        <v>29</v>
      </c>
      <c r="C5" s="14" t="s">
        <v>20</v>
      </c>
      <c r="D5" s="5"/>
    </row>
    <row r="6" spans="1:4" x14ac:dyDescent="0.2">
      <c r="A6" s="13"/>
      <c r="B6" s="17" t="s">
        <v>80</v>
      </c>
      <c r="C6" s="14" t="s">
        <v>20</v>
      </c>
      <c r="D6" s="5"/>
    </row>
    <row r="7" spans="1:4" x14ac:dyDescent="0.2">
      <c r="A7" s="13"/>
      <c r="B7" s="17" t="s">
        <v>82</v>
      </c>
      <c r="C7" s="14" t="s">
        <v>106</v>
      </c>
      <c r="D7" s="5"/>
    </row>
    <row r="8" spans="1:4" ht="25.5" x14ac:dyDescent="0.2">
      <c r="A8" s="63" t="s">
        <v>2</v>
      </c>
      <c r="B8" s="13" t="s">
        <v>63</v>
      </c>
      <c r="C8" s="15" t="s">
        <v>107</v>
      </c>
      <c r="D8" s="5"/>
    </row>
    <row r="9" spans="1:4" ht="25.5" x14ac:dyDescent="0.2">
      <c r="A9" s="63" t="s">
        <v>23</v>
      </c>
      <c r="B9" s="87" t="s">
        <v>248</v>
      </c>
      <c r="C9" s="18" t="s">
        <v>74</v>
      </c>
    </row>
    <row r="10" spans="1:4" ht="25.5" x14ac:dyDescent="0.2">
      <c r="A10" s="14" t="s">
        <v>24</v>
      </c>
      <c r="B10" s="17" t="s">
        <v>249</v>
      </c>
      <c r="C10" s="18" t="s">
        <v>74</v>
      </c>
    </row>
    <row r="11" spans="1:4" x14ac:dyDescent="0.2">
      <c r="A11" s="63" t="s">
        <v>25</v>
      </c>
      <c r="B11" s="17" t="s">
        <v>71</v>
      </c>
      <c r="C11" s="14" t="s">
        <v>27</v>
      </c>
    </row>
    <row r="12" spans="1:4" ht="25.5" x14ac:dyDescent="0.2">
      <c r="A12" s="63" t="s">
        <v>26</v>
      </c>
      <c r="B12" s="16" t="s">
        <v>83</v>
      </c>
      <c r="C12" s="14" t="s">
        <v>28</v>
      </c>
    </row>
    <row r="13" spans="1:4" ht="20.100000000000001" customHeight="1" x14ac:dyDescent="0.2">
      <c r="A13" s="88"/>
      <c r="B13" s="89"/>
      <c r="C13" s="90"/>
    </row>
    <row r="14" spans="1:4" ht="25.5" x14ac:dyDescent="0.2">
      <c r="A14" s="91"/>
      <c r="B14" s="91" t="s">
        <v>65</v>
      </c>
      <c r="C14" s="92" t="s">
        <v>57</v>
      </c>
    </row>
    <row r="15" spans="1:4" ht="38.25" x14ac:dyDescent="0.2">
      <c r="A15" s="63" t="s">
        <v>5</v>
      </c>
      <c r="B15" s="17" t="s">
        <v>174</v>
      </c>
      <c r="C15" s="86" t="s">
        <v>307</v>
      </c>
    </row>
    <row r="16" spans="1:4" x14ac:dyDescent="0.2">
      <c r="A16" s="69" t="s">
        <v>6</v>
      </c>
      <c r="B16" s="13" t="s">
        <v>21</v>
      </c>
      <c r="C16" s="14" t="s">
        <v>108</v>
      </c>
    </row>
    <row r="17" spans="1:3" x14ac:dyDescent="0.2">
      <c r="A17" s="93" t="s">
        <v>7</v>
      </c>
      <c r="B17" s="94" t="s">
        <v>22</v>
      </c>
      <c r="C17" s="95" t="s">
        <v>170</v>
      </c>
    </row>
    <row r="18" spans="1:3" ht="25.5" x14ac:dyDescent="0.2">
      <c r="A18" s="63" t="s">
        <v>166</v>
      </c>
      <c r="B18" s="17" t="s">
        <v>250</v>
      </c>
      <c r="C18" s="18" t="s">
        <v>171</v>
      </c>
    </row>
    <row r="19" spans="1:3" ht="25.5" x14ac:dyDescent="0.2">
      <c r="A19" s="63" t="s">
        <v>167</v>
      </c>
      <c r="B19" s="17" t="s">
        <v>251</v>
      </c>
      <c r="C19" s="18" t="str">
        <f>C18</f>
        <v>Line 8 x Surcharge %</v>
      </c>
    </row>
    <row r="20" spans="1:3" x14ac:dyDescent="0.2">
      <c r="A20" s="63" t="s">
        <v>168</v>
      </c>
      <c r="B20" s="17" t="s">
        <v>71</v>
      </c>
      <c r="C20" s="14" t="s">
        <v>173</v>
      </c>
    </row>
    <row r="21" spans="1:3" ht="29.45" customHeight="1" x14ac:dyDescent="0.2">
      <c r="A21" s="63" t="s">
        <v>169</v>
      </c>
      <c r="B21" s="16" t="s">
        <v>83</v>
      </c>
      <c r="C21" s="14" t="s">
        <v>172</v>
      </c>
    </row>
    <row r="22" spans="1:3" s="81" customFormat="1" ht="14.1" customHeight="1" x14ac:dyDescent="0.2">
      <c r="A22" s="22" t="s">
        <v>89</v>
      </c>
      <c r="B22" s="23"/>
      <c r="C22" s="24" t="s">
        <v>68</v>
      </c>
    </row>
    <row r="23" spans="1:3" s="81" customFormat="1" ht="14.1" customHeight="1" x14ac:dyDescent="0.2">
      <c r="A23" s="25"/>
      <c r="B23" s="26" t="s">
        <v>90</v>
      </c>
      <c r="C23" s="27">
        <f>Inlier!C23</f>
        <v>9.6299999999999997E-2</v>
      </c>
    </row>
    <row r="24" spans="1:3" s="81" customFormat="1" ht="14.1" customHeight="1" x14ac:dyDescent="0.2">
      <c r="A24" s="22"/>
      <c r="B24" s="23"/>
      <c r="C24" s="24" t="s">
        <v>69</v>
      </c>
    </row>
    <row r="25" spans="1:3" s="81" customFormat="1" ht="14.1" customHeight="1" x14ac:dyDescent="0.2">
      <c r="A25" s="25"/>
      <c r="B25" s="26" t="s">
        <v>90</v>
      </c>
      <c r="C25" s="27" t="str">
        <f>Inlier!C25</f>
        <v>9.63%&amp;28.27%</v>
      </c>
    </row>
  </sheetData>
  <mergeCells count="1">
    <mergeCell ref="A2:B2"/>
  </mergeCells>
  <phoneticPr fontId="0" type="noConversion"/>
  <printOptions horizontalCentered="1"/>
  <pageMargins left="0.2" right="0.17" top="1.35" bottom="0.56000000000000005" header="0.27" footer="0.28999999999999998"/>
  <pageSetup orientation="portrait" r:id="rId1"/>
  <headerFooter alignWithMargins="0">
    <oddHeader xml:space="preserve">&amp;L&amp;G&amp;C&amp;"Arial,Bold"&amp;12
WORKERS' COMP - NO FAULT
EXEMPT UNIT/HOSPITAL - PAYMENTS&amp;RSample Payment
Calculation Worksheet
</oddHeader>
    <oddFooter>&amp;L&amp;A&amp;CPage &amp;P of &amp;N&amp;RJanuary 2023</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7"/>
  <sheetViews>
    <sheetView workbookViewId="0"/>
  </sheetViews>
  <sheetFormatPr defaultColWidth="8.85546875" defaultRowHeight="12.75" x14ac:dyDescent="0.2"/>
  <cols>
    <col min="1" max="1" width="5" style="34" customWidth="1"/>
    <col min="2" max="2" width="58.85546875" style="35" customWidth="1"/>
    <col min="3" max="3" width="30" style="6" customWidth="1"/>
    <col min="4" max="4" width="9.5703125" style="5" bestFit="1" customWidth="1"/>
    <col min="5" max="16384" width="8.85546875" style="5"/>
  </cols>
  <sheetData>
    <row r="1" spans="1:4" s="119" customFormat="1" ht="82.35" customHeight="1" thickBot="1" x14ac:dyDescent="0.3">
      <c r="A1" s="133" t="s">
        <v>88</v>
      </c>
      <c r="B1" s="134" t="s">
        <v>75</v>
      </c>
      <c r="C1" s="135" t="s">
        <v>309</v>
      </c>
    </row>
    <row r="2" spans="1:4" ht="14.25" x14ac:dyDescent="0.2">
      <c r="A2" s="161"/>
      <c r="B2" s="162"/>
      <c r="C2" s="4" t="s">
        <v>76</v>
      </c>
    </row>
    <row r="3" spans="1:4" ht="15" x14ac:dyDescent="0.25">
      <c r="A3" s="163" t="s">
        <v>64</v>
      </c>
      <c r="B3" s="164"/>
      <c r="C3" s="96"/>
    </row>
    <row r="4" spans="1:4" x14ac:dyDescent="0.2">
      <c r="A4" s="63" t="s">
        <v>0</v>
      </c>
      <c r="B4" s="13" t="s">
        <v>62</v>
      </c>
      <c r="C4" s="65"/>
    </row>
    <row r="5" spans="1:4" x14ac:dyDescent="0.2">
      <c r="A5" s="13"/>
      <c r="B5" s="13" t="s">
        <v>29</v>
      </c>
      <c r="C5" s="14" t="s">
        <v>20</v>
      </c>
    </row>
    <row r="6" spans="1:4" x14ac:dyDescent="0.2">
      <c r="A6" s="13"/>
      <c r="B6" s="17" t="s">
        <v>80</v>
      </c>
      <c r="C6" s="14" t="s">
        <v>20</v>
      </c>
    </row>
    <row r="7" spans="1:4" x14ac:dyDescent="0.2">
      <c r="A7" s="13"/>
      <c r="B7" s="17" t="s">
        <v>82</v>
      </c>
      <c r="C7" s="14" t="s">
        <v>184</v>
      </c>
    </row>
    <row r="8" spans="1:4" ht="38.25" x14ac:dyDescent="0.2">
      <c r="A8" s="63" t="s">
        <v>1</v>
      </c>
      <c r="B8" s="16" t="s">
        <v>246</v>
      </c>
      <c r="C8" s="86" t="s">
        <v>204</v>
      </c>
    </row>
    <row r="9" spans="1:4" ht="25.5" x14ac:dyDescent="0.2">
      <c r="A9" s="63" t="s">
        <v>2</v>
      </c>
      <c r="B9" s="97" t="s">
        <v>185</v>
      </c>
      <c r="C9" s="98" t="s">
        <v>247</v>
      </c>
    </row>
    <row r="10" spans="1:4" ht="25.5" x14ac:dyDescent="0.2">
      <c r="A10" s="63" t="s">
        <v>3</v>
      </c>
      <c r="B10" s="97" t="s">
        <v>186</v>
      </c>
      <c r="C10" s="98" t="s">
        <v>305</v>
      </c>
    </row>
    <row r="11" spans="1:4" x14ac:dyDescent="0.2">
      <c r="A11" s="63" t="s">
        <v>4</v>
      </c>
      <c r="B11" s="97" t="s">
        <v>202</v>
      </c>
      <c r="C11" s="98">
        <v>1.0599000000000001</v>
      </c>
    </row>
    <row r="12" spans="1:4" ht="50.25" x14ac:dyDescent="0.2">
      <c r="A12" s="63" t="s">
        <v>5</v>
      </c>
      <c r="B12" s="97" t="s">
        <v>187</v>
      </c>
      <c r="C12" s="98" t="s">
        <v>253</v>
      </c>
    </row>
    <row r="13" spans="1:4" ht="51" x14ac:dyDescent="0.2">
      <c r="A13" s="63" t="s">
        <v>6</v>
      </c>
      <c r="B13" s="97" t="s">
        <v>203</v>
      </c>
      <c r="C13" s="98" t="s">
        <v>188</v>
      </c>
    </row>
    <row r="14" spans="1:4" ht="51" x14ac:dyDescent="0.2">
      <c r="A14" s="63" t="s">
        <v>7</v>
      </c>
      <c r="B14" s="97" t="s">
        <v>189</v>
      </c>
      <c r="C14" s="14" t="s">
        <v>205</v>
      </c>
    </row>
    <row r="15" spans="1:4" ht="51" x14ac:dyDescent="0.2">
      <c r="A15" s="63" t="s">
        <v>8</v>
      </c>
      <c r="B15" s="97" t="s">
        <v>190</v>
      </c>
      <c r="C15" s="86" t="s">
        <v>245</v>
      </c>
    </row>
    <row r="16" spans="1:4" ht="63.75" x14ac:dyDescent="0.2">
      <c r="A16" s="63" t="s">
        <v>9</v>
      </c>
      <c r="B16" s="97" t="s">
        <v>206</v>
      </c>
      <c r="C16" s="98" t="s">
        <v>254</v>
      </c>
      <c r="D16" s="131"/>
    </row>
    <row r="17" spans="1:4" ht="15" x14ac:dyDescent="0.25">
      <c r="A17" s="139" t="s">
        <v>191</v>
      </c>
      <c r="B17" s="140"/>
      <c r="C17" s="99" t="s">
        <v>192</v>
      </c>
    </row>
    <row r="18" spans="1:4" ht="15" x14ac:dyDescent="0.25">
      <c r="A18" s="63" t="s">
        <v>10</v>
      </c>
      <c r="B18" s="17" t="s">
        <v>193</v>
      </c>
      <c r="C18" s="7"/>
    </row>
    <row r="19" spans="1:4" ht="38.25" x14ac:dyDescent="0.2">
      <c r="A19" s="100" t="s">
        <v>114</v>
      </c>
      <c r="B19" s="17" t="s">
        <v>194</v>
      </c>
      <c r="C19" s="86" t="s">
        <v>207</v>
      </c>
    </row>
    <row r="20" spans="1:4" x14ac:dyDescent="0.2">
      <c r="A20" s="100" t="s">
        <v>195</v>
      </c>
      <c r="B20" s="13" t="s">
        <v>21</v>
      </c>
      <c r="C20" s="14" t="s">
        <v>196</v>
      </c>
    </row>
    <row r="21" spans="1:4" x14ac:dyDescent="0.2">
      <c r="A21" s="100" t="s">
        <v>197</v>
      </c>
      <c r="B21" s="13" t="s">
        <v>162</v>
      </c>
      <c r="C21" s="15" t="s">
        <v>198</v>
      </c>
    </row>
    <row r="22" spans="1:4" ht="15" x14ac:dyDescent="0.25">
      <c r="A22" s="151" t="s">
        <v>199</v>
      </c>
      <c r="B22" s="152"/>
      <c r="C22" s="101"/>
    </row>
    <row r="23" spans="1:4" ht="16.350000000000001" customHeight="1" x14ac:dyDescent="0.2">
      <c r="A23" s="63" t="s">
        <v>32</v>
      </c>
      <c r="B23" s="13" t="s">
        <v>200</v>
      </c>
      <c r="C23" s="14" t="s">
        <v>201</v>
      </c>
    </row>
    <row r="24" spans="1:4" x14ac:dyDescent="0.2">
      <c r="A24" s="102"/>
      <c r="B24" s="103"/>
      <c r="C24" s="104"/>
    </row>
    <row r="25" spans="1:4" ht="16.5" thickBot="1" x14ac:dyDescent="0.25">
      <c r="A25" s="136" t="s">
        <v>93</v>
      </c>
      <c r="B25" s="137"/>
      <c r="C25" s="138"/>
    </row>
    <row r="26" spans="1:4" x14ac:dyDescent="0.2">
      <c r="A26" s="22" t="s">
        <v>89</v>
      </c>
      <c r="B26" s="23"/>
      <c r="C26" s="24" t="s">
        <v>68</v>
      </c>
    </row>
    <row r="27" spans="1:4" x14ac:dyDescent="0.2">
      <c r="A27" s="25"/>
      <c r="B27" s="26" t="s">
        <v>90</v>
      </c>
      <c r="C27" s="27">
        <v>9.6299999999999997E-2</v>
      </c>
    </row>
    <row r="28" spans="1:4" x14ac:dyDescent="0.2">
      <c r="A28" s="22"/>
      <c r="B28" s="23"/>
      <c r="C28" s="24" t="s">
        <v>69</v>
      </c>
    </row>
    <row r="29" spans="1:4" x14ac:dyDescent="0.2">
      <c r="A29" s="25"/>
      <c r="B29" s="26" t="s">
        <v>90</v>
      </c>
      <c r="C29" s="27" t="s">
        <v>180</v>
      </c>
    </row>
    <row r="31" spans="1:4" x14ac:dyDescent="0.2">
      <c r="B31" s="35" t="s">
        <v>208</v>
      </c>
      <c r="D31" s="6"/>
    </row>
    <row r="32" spans="1:4" x14ac:dyDescent="0.2">
      <c r="B32" s="105" t="s">
        <v>209</v>
      </c>
      <c r="C32" s="105" t="s">
        <v>210</v>
      </c>
      <c r="D32" s="105">
        <v>0.94440000000000002</v>
      </c>
    </row>
    <row r="33" spans="2:4" x14ac:dyDescent="0.2">
      <c r="B33" s="105" t="s">
        <v>211</v>
      </c>
      <c r="C33" s="105" t="s">
        <v>212</v>
      </c>
      <c r="D33" s="105">
        <v>1.3596999999999999</v>
      </c>
    </row>
    <row r="34" spans="2:4" x14ac:dyDescent="0.2">
      <c r="B34" s="105" t="s">
        <v>213</v>
      </c>
      <c r="C34" s="105" t="s">
        <v>214</v>
      </c>
      <c r="D34" s="105">
        <v>1.0599000000000001</v>
      </c>
    </row>
    <row r="35" spans="2:4" x14ac:dyDescent="0.2">
      <c r="B35" s="105" t="s">
        <v>215</v>
      </c>
      <c r="C35" s="105" t="s">
        <v>216</v>
      </c>
      <c r="D35" s="106">
        <v>1.4046000000000001</v>
      </c>
    </row>
    <row r="36" spans="2:4" x14ac:dyDescent="0.2">
      <c r="B36" s="107" t="s">
        <v>217</v>
      </c>
      <c r="C36" s="107" t="str">
        <f>D32&amp;" * "&amp;D33&amp;" * "&amp;D34&amp;" * "&amp;D35</f>
        <v>0.9444 * 1.3597 * 1.0599 * 1.4046</v>
      </c>
      <c r="D36" s="108">
        <f>D32*D33*D34*D35</f>
        <v>1.9116863192541673</v>
      </c>
    </row>
    <row r="37" spans="2:4" x14ac:dyDescent="0.2">
      <c r="B37" s="105" t="s">
        <v>218</v>
      </c>
      <c r="C37" s="105" t="s">
        <v>219</v>
      </c>
      <c r="D37" s="109">
        <v>500</v>
      </c>
    </row>
    <row r="38" spans="2:4" x14ac:dyDescent="0.2">
      <c r="B38" s="107" t="s">
        <v>220</v>
      </c>
      <c r="C38" s="107" t="s">
        <v>221</v>
      </c>
      <c r="D38" s="110">
        <f>D36*D37</f>
        <v>955.84315962708365</v>
      </c>
    </row>
    <row r="39" spans="2:4" x14ac:dyDescent="0.2">
      <c r="B39" s="105" t="s">
        <v>222</v>
      </c>
      <c r="C39" s="105"/>
      <c r="D39" s="111">
        <v>50</v>
      </c>
    </row>
    <row r="40" spans="2:4" x14ac:dyDescent="0.2">
      <c r="B40" s="105" t="s">
        <v>223</v>
      </c>
      <c r="C40" s="105" t="s">
        <v>224</v>
      </c>
      <c r="D40" s="111">
        <v>488</v>
      </c>
    </row>
    <row r="41" spans="2:4" x14ac:dyDescent="0.2">
      <c r="B41" s="5"/>
      <c r="C41" s="5"/>
    </row>
    <row r="42" spans="2:4" x14ac:dyDescent="0.2">
      <c r="B42" s="112" t="s">
        <v>225</v>
      </c>
      <c r="C42" s="112" t="s">
        <v>226</v>
      </c>
      <c r="D42" s="113"/>
    </row>
    <row r="43" spans="2:4" x14ac:dyDescent="0.2">
      <c r="B43" s="114" t="s">
        <v>227</v>
      </c>
      <c r="C43" s="105" t="s">
        <v>228</v>
      </c>
      <c r="D43" s="109">
        <f>ROUND($D$38*1.2,2)</f>
        <v>1147.01</v>
      </c>
    </row>
    <row r="44" spans="2:4" x14ac:dyDescent="0.2">
      <c r="B44" s="114" t="s">
        <v>229</v>
      </c>
      <c r="C44" s="105" t="s">
        <v>228</v>
      </c>
      <c r="D44" s="109">
        <f>ROUND($D$38*1.2,2)</f>
        <v>1147.01</v>
      </c>
    </row>
    <row r="45" spans="2:4" x14ac:dyDescent="0.2">
      <c r="B45" s="114" t="s">
        <v>230</v>
      </c>
      <c r="C45" s="105" t="s">
        <v>228</v>
      </c>
      <c r="D45" s="109">
        <f>ROUND($D$38*1.2,2)</f>
        <v>1147.01</v>
      </c>
    </row>
    <row r="46" spans="2:4" x14ac:dyDescent="0.2">
      <c r="B46" s="114" t="s">
        <v>231</v>
      </c>
      <c r="C46" s="105" t="s">
        <v>228</v>
      </c>
      <c r="D46" s="109">
        <f>ROUND($D$38*1.2,2)</f>
        <v>1147.01</v>
      </c>
    </row>
    <row r="47" spans="2:4" x14ac:dyDescent="0.2">
      <c r="B47" s="114" t="s">
        <v>232</v>
      </c>
      <c r="C47" s="105" t="s">
        <v>233</v>
      </c>
      <c r="D47" s="109">
        <f t="shared" ref="D47:D52" si="0">ROUND($D$38*1,2)</f>
        <v>955.84</v>
      </c>
    </row>
    <row r="48" spans="2:4" x14ac:dyDescent="0.2">
      <c r="B48" s="114" t="s">
        <v>234</v>
      </c>
      <c r="C48" s="105" t="s">
        <v>233</v>
      </c>
      <c r="D48" s="109">
        <f t="shared" si="0"/>
        <v>955.84</v>
      </c>
    </row>
    <row r="49" spans="2:4" x14ac:dyDescent="0.2">
      <c r="B49" s="114" t="s">
        <v>235</v>
      </c>
      <c r="C49" s="105" t="s">
        <v>233</v>
      </c>
      <c r="D49" s="109">
        <f t="shared" si="0"/>
        <v>955.84</v>
      </c>
    </row>
    <row r="50" spans="2:4" x14ac:dyDescent="0.2">
      <c r="B50" s="114" t="s">
        <v>236</v>
      </c>
      <c r="C50" s="105" t="s">
        <v>233</v>
      </c>
      <c r="D50" s="109">
        <f t="shared" si="0"/>
        <v>955.84</v>
      </c>
    </row>
    <row r="51" spans="2:4" x14ac:dyDescent="0.2">
      <c r="B51" s="114" t="s">
        <v>237</v>
      </c>
      <c r="C51" s="105" t="s">
        <v>233</v>
      </c>
      <c r="D51" s="109">
        <f t="shared" si="0"/>
        <v>955.84</v>
      </c>
    </row>
    <row r="52" spans="2:4" ht="13.5" thickBot="1" x14ac:dyDescent="0.25">
      <c r="B52" s="115" t="s">
        <v>238</v>
      </c>
      <c r="C52" s="105" t="s">
        <v>233</v>
      </c>
      <c r="D52" s="109">
        <f t="shared" si="0"/>
        <v>955.84</v>
      </c>
    </row>
    <row r="53" spans="2:4" x14ac:dyDescent="0.2">
      <c r="B53" s="116" t="s">
        <v>239</v>
      </c>
      <c r="C53" s="117"/>
      <c r="D53" s="118">
        <f>SUM(D43:D52)</f>
        <v>10323.08</v>
      </c>
    </row>
    <row r="54" spans="2:4" x14ac:dyDescent="0.2">
      <c r="B54" s="114" t="s">
        <v>240</v>
      </c>
      <c r="C54" s="105" t="s">
        <v>241</v>
      </c>
      <c r="D54" s="109">
        <f>D39*10</f>
        <v>500</v>
      </c>
    </row>
    <row r="55" spans="2:4" x14ac:dyDescent="0.2">
      <c r="B55" s="114" t="s">
        <v>242</v>
      </c>
      <c r="C55" s="113"/>
      <c r="D55" s="111">
        <f>D40</f>
        <v>488</v>
      </c>
    </row>
    <row r="56" spans="2:4" x14ac:dyDescent="0.2">
      <c r="B56" s="107" t="s">
        <v>243</v>
      </c>
      <c r="C56" s="113"/>
      <c r="D56" s="110">
        <f>SUM(D53:D55)</f>
        <v>11311.08</v>
      </c>
    </row>
    <row r="57" spans="2:4" x14ac:dyDescent="0.2">
      <c r="B57" s="35" t="s">
        <v>244</v>
      </c>
      <c r="D57" s="6"/>
    </row>
  </sheetData>
  <mergeCells count="4">
    <mergeCell ref="A2:B2"/>
    <mergeCell ref="A3:B3"/>
    <mergeCell ref="A17:B17"/>
    <mergeCell ref="A22:B22"/>
  </mergeCells>
  <printOptions horizontalCentered="1"/>
  <pageMargins left="0.2" right="0.2" top="1.18" bottom="0.35" header="0.42" footer="0.16"/>
  <pageSetup scale="80" orientation="portrait" r:id="rId1"/>
  <headerFooter>
    <oddHeader>&amp;L&amp;G&amp;C&amp;"Arial,Bold"WORKERS' COMP - NO FAULT
PSYCH REFORM ONLY PAYMENTS&amp;RSample Payment
Calculation Worksheet</oddHeader>
    <oddFooter>&amp;L&amp;A&amp;CPage &amp;P of &amp;N&amp;RJanuary 2023</oddFooter>
  </headerFooter>
  <rowBreaks count="1" manualBreakCount="1">
    <brk id="30" max="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2"/>
  <sheetViews>
    <sheetView zoomScale="90" zoomScaleNormal="90" workbookViewId="0">
      <selection sqref="A1:C1"/>
    </sheetView>
  </sheetViews>
  <sheetFormatPr defaultColWidth="8.85546875" defaultRowHeight="14.25" x14ac:dyDescent="0.2"/>
  <cols>
    <col min="1" max="1" width="104.42578125" style="120" customWidth="1"/>
    <col min="2" max="2" width="8.85546875" style="120"/>
    <col min="3" max="3" width="19.42578125" style="120" customWidth="1"/>
    <col min="4" max="16384" width="8.85546875" style="120"/>
  </cols>
  <sheetData>
    <row r="1" spans="1:3" x14ac:dyDescent="0.2">
      <c r="A1" s="180"/>
      <c r="B1" s="180"/>
      <c r="C1" s="180"/>
    </row>
    <row r="2" spans="1:3" ht="18" x14ac:dyDescent="0.2">
      <c r="A2" s="179" t="s">
        <v>255</v>
      </c>
      <c r="B2" s="179"/>
      <c r="C2" s="179"/>
    </row>
    <row r="3" spans="1:3" ht="18" x14ac:dyDescent="0.2">
      <c r="A3" s="179" t="s">
        <v>256</v>
      </c>
      <c r="B3" s="179"/>
      <c r="C3" s="179"/>
    </row>
    <row r="4" spans="1:3" x14ac:dyDescent="0.2">
      <c r="A4" s="180"/>
      <c r="B4" s="180"/>
      <c r="C4" s="180"/>
    </row>
    <row r="5" spans="1:3" ht="99" customHeight="1" x14ac:dyDescent="0.2">
      <c r="A5" s="184" t="s">
        <v>257</v>
      </c>
      <c r="B5" s="184"/>
      <c r="C5" s="184"/>
    </row>
    <row r="6" spans="1:3" x14ac:dyDescent="0.2">
      <c r="A6" s="180"/>
      <c r="B6" s="180"/>
      <c r="C6" s="180"/>
    </row>
    <row r="7" spans="1:3" ht="15" x14ac:dyDescent="0.25">
      <c r="A7" s="177" t="s">
        <v>258</v>
      </c>
      <c r="B7" s="177"/>
      <c r="C7" s="177"/>
    </row>
    <row r="8" spans="1:3" ht="89.1" customHeight="1" x14ac:dyDescent="0.2">
      <c r="A8" s="178" t="s">
        <v>259</v>
      </c>
      <c r="B8" s="178"/>
      <c r="C8" s="178"/>
    </row>
    <row r="9" spans="1:3" ht="15" x14ac:dyDescent="0.2">
      <c r="A9" s="168" t="s">
        <v>260</v>
      </c>
      <c r="B9" s="168"/>
      <c r="C9" s="168"/>
    </row>
    <row r="10" spans="1:3" ht="15" x14ac:dyDescent="0.2">
      <c r="A10" s="168" t="s">
        <v>261</v>
      </c>
      <c r="B10" s="168"/>
      <c r="C10" s="168"/>
    </row>
    <row r="11" spans="1:3" ht="15" x14ac:dyDescent="0.2">
      <c r="A11" s="168" t="s">
        <v>262</v>
      </c>
      <c r="B11" s="168"/>
      <c r="C11" s="168"/>
    </row>
    <row r="12" spans="1:3" ht="15" x14ac:dyDescent="0.2">
      <c r="A12" s="168" t="s">
        <v>263</v>
      </c>
      <c r="B12" s="168"/>
      <c r="C12" s="168"/>
    </row>
    <row r="13" spans="1:3" ht="15" x14ac:dyDescent="0.2">
      <c r="A13" s="168" t="s">
        <v>264</v>
      </c>
      <c r="B13" s="168"/>
      <c r="C13" s="168"/>
    </row>
    <row r="14" spans="1:3" x14ac:dyDescent="0.2">
      <c r="A14" s="180"/>
      <c r="B14" s="180"/>
      <c r="C14" s="180"/>
    </row>
    <row r="15" spans="1:3" ht="149.1" customHeight="1" x14ac:dyDescent="0.2">
      <c r="A15" s="183" t="s">
        <v>265</v>
      </c>
      <c r="B15" s="183"/>
      <c r="C15" s="183"/>
    </row>
    <row r="16" spans="1:3" x14ac:dyDescent="0.2">
      <c r="A16" s="180"/>
      <c r="B16" s="180"/>
      <c r="C16" s="180"/>
    </row>
    <row r="17" spans="1:3" ht="86.1" customHeight="1" x14ac:dyDescent="0.2">
      <c r="A17" s="178" t="s">
        <v>266</v>
      </c>
      <c r="B17" s="178"/>
      <c r="C17" s="178"/>
    </row>
    <row r="18" spans="1:3" ht="15" x14ac:dyDescent="0.25">
      <c r="A18" s="181"/>
      <c r="B18" s="181"/>
      <c r="C18" s="181"/>
    </row>
    <row r="19" spans="1:3" ht="15" x14ac:dyDescent="0.2">
      <c r="A19" s="182" t="s">
        <v>267</v>
      </c>
      <c r="B19" s="182"/>
      <c r="C19" s="182"/>
    </row>
    <row r="20" spans="1:3" ht="15" x14ac:dyDescent="0.25">
      <c r="A20" s="177" t="s">
        <v>268</v>
      </c>
      <c r="B20" s="177"/>
      <c r="C20" s="177"/>
    </row>
    <row r="21" spans="1:3" ht="101.45" customHeight="1" x14ac:dyDescent="0.2">
      <c r="A21" s="175" t="s">
        <v>269</v>
      </c>
      <c r="B21" s="175"/>
      <c r="C21" s="175"/>
    </row>
    <row r="22" spans="1:3" x14ac:dyDescent="0.2">
      <c r="A22" s="176"/>
      <c r="B22" s="176"/>
      <c r="C22" s="176"/>
    </row>
    <row r="23" spans="1:3" ht="15" x14ac:dyDescent="0.25">
      <c r="A23" s="177" t="s">
        <v>270</v>
      </c>
      <c r="B23" s="177"/>
      <c r="C23" s="177"/>
    </row>
    <row r="24" spans="1:3" ht="86.45" customHeight="1" x14ac:dyDescent="0.2">
      <c r="A24" s="178" t="s">
        <v>271</v>
      </c>
      <c r="B24" s="178"/>
      <c r="C24" s="178"/>
    </row>
    <row r="26" spans="1:3" ht="18" x14ac:dyDescent="0.2">
      <c r="A26" s="179" t="s">
        <v>272</v>
      </c>
      <c r="B26" s="179"/>
      <c r="C26" s="179"/>
    </row>
    <row r="27" spans="1:3" ht="15" x14ac:dyDescent="0.2">
      <c r="A27" s="174" t="s">
        <v>273</v>
      </c>
      <c r="B27" s="174"/>
      <c r="C27" s="174"/>
    </row>
    <row r="28" spans="1:3" ht="15" x14ac:dyDescent="0.2">
      <c r="A28" s="174" t="s">
        <v>274</v>
      </c>
      <c r="B28" s="174"/>
      <c r="C28" s="174"/>
    </row>
    <row r="29" spans="1:3" ht="8.4499999999999993" customHeight="1" x14ac:dyDescent="0.2"/>
    <row r="30" spans="1:3" ht="15" x14ac:dyDescent="0.25">
      <c r="A30" s="121" t="s">
        <v>275</v>
      </c>
    </row>
    <row r="31" spans="1:3" x14ac:dyDescent="0.2">
      <c r="A31" s="168" t="s">
        <v>276</v>
      </c>
      <c r="B31" s="168"/>
      <c r="C31" s="168"/>
    </row>
    <row r="32" spans="1:3" x14ac:dyDescent="0.2">
      <c r="A32" s="168" t="s">
        <v>277</v>
      </c>
      <c r="B32" s="168"/>
      <c r="C32" s="168"/>
    </row>
    <row r="33" spans="1:3" x14ac:dyDescent="0.2">
      <c r="A33" s="168" t="s">
        <v>278</v>
      </c>
      <c r="B33" s="168"/>
      <c r="C33" s="168"/>
    </row>
    <row r="34" spans="1:3" x14ac:dyDescent="0.2">
      <c r="A34" s="168" t="s">
        <v>279</v>
      </c>
      <c r="B34" s="168"/>
      <c r="C34" s="168"/>
    </row>
    <row r="35" spans="1:3" ht="15" thickBot="1" x14ac:dyDescent="0.25">
      <c r="A35" s="169" t="s">
        <v>280</v>
      </c>
      <c r="B35" s="169"/>
      <c r="C35" s="169"/>
    </row>
    <row r="36" spans="1:3" ht="6.6" customHeight="1" x14ac:dyDescent="0.2">
      <c r="A36" s="122"/>
      <c r="B36" s="123"/>
      <c r="C36" s="123"/>
    </row>
    <row r="37" spans="1:3" ht="30.75" thickBot="1" x14ac:dyDescent="0.25">
      <c r="A37" s="124" t="s">
        <v>281</v>
      </c>
      <c r="B37" s="125" t="s">
        <v>282</v>
      </c>
      <c r="C37" s="125" t="s">
        <v>283</v>
      </c>
    </row>
    <row r="38" spans="1:3" ht="57.75" thickBot="1" x14ac:dyDescent="0.25">
      <c r="A38" s="165" t="s">
        <v>284</v>
      </c>
      <c r="B38" s="126" t="s">
        <v>285</v>
      </c>
      <c r="C38" s="126" t="s">
        <v>286</v>
      </c>
    </row>
    <row r="39" spans="1:3" ht="72" thickBot="1" x14ac:dyDescent="0.25">
      <c r="A39" s="166"/>
      <c r="B39" s="126" t="s">
        <v>287</v>
      </c>
      <c r="C39" s="126" t="s">
        <v>288</v>
      </c>
    </row>
    <row r="40" spans="1:3" ht="15" thickBot="1" x14ac:dyDescent="0.25">
      <c r="A40" s="167"/>
      <c r="B40" s="127" t="s">
        <v>289</v>
      </c>
      <c r="C40" s="128">
        <v>0</v>
      </c>
    </row>
    <row r="41" spans="1:3" ht="42.75" x14ac:dyDescent="0.2">
      <c r="A41" s="165" t="s">
        <v>290</v>
      </c>
      <c r="B41" s="165" t="s">
        <v>285</v>
      </c>
      <c r="C41" s="129" t="s">
        <v>291</v>
      </c>
    </row>
    <row r="42" spans="1:3" ht="15" thickBot="1" x14ac:dyDescent="0.25">
      <c r="A42" s="166"/>
      <c r="B42" s="170"/>
      <c r="C42" s="126" t="s">
        <v>292</v>
      </c>
    </row>
    <row r="43" spans="1:3" ht="72" thickBot="1" x14ac:dyDescent="0.25">
      <c r="A43" s="166"/>
      <c r="B43" s="126" t="s">
        <v>287</v>
      </c>
      <c r="C43" s="126" t="s">
        <v>293</v>
      </c>
    </row>
    <row r="44" spans="1:3" ht="15" thickBot="1" x14ac:dyDescent="0.25">
      <c r="A44" s="167"/>
      <c r="B44" s="127" t="s">
        <v>289</v>
      </c>
      <c r="C44" s="128">
        <v>0</v>
      </c>
    </row>
    <row r="45" spans="1:3" ht="57.75" thickBot="1" x14ac:dyDescent="0.25">
      <c r="A45" s="171" t="s">
        <v>294</v>
      </c>
      <c r="B45" s="126">
        <v>1</v>
      </c>
      <c r="C45" s="126" t="s">
        <v>295</v>
      </c>
    </row>
    <row r="46" spans="1:3" ht="57.75" thickBot="1" x14ac:dyDescent="0.25">
      <c r="A46" s="172"/>
      <c r="B46" s="126" t="s">
        <v>296</v>
      </c>
      <c r="C46" s="126" t="s">
        <v>297</v>
      </c>
    </row>
    <row r="47" spans="1:3" ht="72" thickBot="1" x14ac:dyDescent="0.25">
      <c r="A47" s="172"/>
      <c r="B47" s="126" t="s">
        <v>287</v>
      </c>
      <c r="C47" s="126" t="s">
        <v>298</v>
      </c>
    </row>
    <row r="48" spans="1:3" ht="15" thickBot="1" x14ac:dyDescent="0.25">
      <c r="A48" s="173"/>
      <c r="B48" s="126" t="s">
        <v>289</v>
      </c>
      <c r="C48" s="130">
        <v>0</v>
      </c>
    </row>
    <row r="49" spans="1:3" ht="57.75" thickBot="1" x14ac:dyDescent="0.25">
      <c r="A49" s="165" t="s">
        <v>299</v>
      </c>
      <c r="B49" s="126" t="s">
        <v>300</v>
      </c>
      <c r="C49" s="126" t="s">
        <v>301</v>
      </c>
    </row>
    <row r="50" spans="1:3" ht="57.75" thickBot="1" x14ac:dyDescent="0.25">
      <c r="A50" s="166"/>
      <c r="B50" s="126" t="s">
        <v>302</v>
      </c>
      <c r="C50" s="126" t="s">
        <v>303</v>
      </c>
    </row>
    <row r="51" spans="1:3" ht="72" thickBot="1" x14ac:dyDescent="0.25">
      <c r="A51" s="166"/>
      <c r="B51" s="126" t="s">
        <v>287</v>
      </c>
      <c r="C51" s="126" t="s">
        <v>304</v>
      </c>
    </row>
    <row r="52" spans="1:3" ht="15" thickBot="1" x14ac:dyDescent="0.25">
      <c r="A52" s="167"/>
      <c r="B52" s="126" t="s">
        <v>289</v>
      </c>
      <c r="C52" s="130">
        <v>0</v>
      </c>
    </row>
  </sheetData>
  <mergeCells count="37">
    <mergeCell ref="A1:C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6:C26"/>
    <mergeCell ref="A27:C27"/>
    <mergeCell ref="A28:C28"/>
    <mergeCell ref="A31:C31"/>
    <mergeCell ref="A32:C32"/>
    <mergeCell ref="A33:C33"/>
    <mergeCell ref="A49:A52"/>
    <mergeCell ref="A34:C34"/>
    <mergeCell ref="A35:C35"/>
    <mergeCell ref="A38:A40"/>
    <mergeCell ref="A41:A44"/>
    <mergeCell ref="B41:B42"/>
    <mergeCell ref="A45:A48"/>
  </mergeCells>
  <printOptions horizontalCentered="1" gridLines="1"/>
  <pageMargins left="0.2" right="0.2" top="1" bottom="0.75" header="0.3" footer="0.3"/>
  <pageSetup scale="75" orientation="portrait" r:id="rId1"/>
  <headerFooter>
    <oddHeader>&amp;L&amp;G&amp;C&amp;"Arial,Bold"&amp;12
WORKERS' COMP - NO FAULT
CHEMICAL DEPENDENCY DETOXIFICATION PAYMENTS</oddHeader>
    <oddFooter>&amp;L&amp;A&amp;C&amp;P of &amp;N&amp;RJanuary 2023</oddFooter>
  </headerFooter>
  <rowBreaks count="1" manualBreakCount="1">
    <brk id="25"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Inlier</vt:lpstr>
      <vt:lpstr>Transfer</vt:lpstr>
      <vt:lpstr>High Cost</vt:lpstr>
      <vt:lpstr>Exempt Unit_Excl Psych&amp;Detox</vt:lpstr>
      <vt:lpstr>Psych(excl Dual Diag)</vt:lpstr>
      <vt:lpstr>Detox</vt:lpstr>
      <vt:lpstr>'Exempt Unit_Excl Psych&amp;Detox'!Print_Area</vt:lpstr>
      <vt:lpstr>'High Cost'!Print_Area</vt:lpstr>
      <vt:lpstr>Inlier!Print_Area</vt:lpstr>
      <vt:lpstr>'Psych(excl Dual Diag)'!Print_Area</vt:lpstr>
      <vt:lpstr>Transfer!Print_Area</vt:lpstr>
    </vt:vector>
  </TitlesOfParts>
  <Company>New York State Health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DHCF</dc:creator>
  <cp:lastModifiedBy>Berdi, Tami (DOH)</cp:lastModifiedBy>
  <cp:lastPrinted>2023-06-30T19:45:18Z</cp:lastPrinted>
  <dcterms:created xsi:type="dcterms:W3CDTF">2003-05-01T18:45:15Z</dcterms:created>
  <dcterms:modified xsi:type="dcterms:W3CDTF">2023-06-30T19:45:27Z</dcterms:modified>
</cp:coreProperties>
</file>